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Výběrové řízení\provoz\klimatizace - bud. B\II.etapa - 2018\"/>
    </mc:Choice>
  </mc:AlternateContent>
  <bookViews>
    <workbookView xWindow="0" yWindow="0" windowWidth="19200" windowHeight="11310"/>
  </bookViews>
  <sheets>
    <sheet name="Slepý výkaz" sheetId="4" r:id="rId1"/>
    <sheet name="List3" sheetId="3" r:id="rId2"/>
  </sheets>
  <externalReferences>
    <externalReference r:id="rId3"/>
  </externalReferences>
  <calcPr calcId="162913" iterateDelta="1E-4"/>
</workbook>
</file>

<file path=xl/calcChain.xml><?xml version="1.0" encoding="utf-8"?>
<calcChain xmlns="http://schemas.openxmlformats.org/spreadsheetml/2006/main">
  <c r="F115" i="4" l="1"/>
  <c r="F114" i="4"/>
  <c r="F113" i="4"/>
  <c r="F112" i="4"/>
  <c r="F111" i="4"/>
  <c r="F108" i="4"/>
  <c r="F107" i="4"/>
  <c r="F106" i="4"/>
  <c r="F105" i="4"/>
  <c r="F104" i="4"/>
  <c r="F103" i="4"/>
  <c r="F102" i="4"/>
  <c r="F101" i="4"/>
  <c r="F100" i="4"/>
  <c r="F99" i="4"/>
  <c r="F109" i="4" s="1"/>
  <c r="F96" i="4"/>
  <c r="F95" i="4"/>
  <c r="F94" i="4"/>
  <c r="F93" i="4"/>
  <c r="F92" i="4"/>
  <c r="F91" i="4"/>
  <c r="F90" i="4"/>
  <c r="F87" i="4"/>
  <c r="F80" i="4" s="1"/>
  <c r="F86" i="4"/>
  <c r="F85" i="4"/>
  <c r="F84" i="4"/>
  <c r="F83" i="4"/>
  <c r="F82" i="4"/>
  <c r="F81" i="4"/>
  <c r="F88" i="4" s="1"/>
  <c r="B81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78" i="4" s="1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6" i="4"/>
  <c r="F15" i="4"/>
  <c r="F14" i="4"/>
  <c r="F13" i="4"/>
  <c r="F12" i="4"/>
  <c r="F11" i="4"/>
  <c r="F10" i="4"/>
  <c r="F9" i="4"/>
  <c r="F8" i="4"/>
  <c r="F7" i="4"/>
  <c r="F6" i="4"/>
  <c r="F5" i="4"/>
  <c r="F110" i="4" l="1"/>
  <c r="F17" i="4"/>
  <c r="F18" i="4"/>
  <c r="F48" i="4"/>
  <c r="F97" i="4"/>
  <c r="F89" i="4" s="1"/>
  <c r="F47" i="4"/>
  <c r="F19" i="4" s="1"/>
  <c r="F79" i="4"/>
  <c r="F49" i="4" s="1"/>
  <c r="F98" i="4"/>
  <c r="F4" i="4" l="1"/>
  <c r="F116" i="4"/>
  <c r="F117" i="4" s="1"/>
</calcChain>
</file>

<file path=xl/sharedStrings.xml><?xml version="1.0" encoding="utf-8"?>
<sst xmlns="http://schemas.openxmlformats.org/spreadsheetml/2006/main" count="331" uniqueCount="223">
  <si>
    <t>Popis</t>
  </si>
  <si>
    <t>jedn.</t>
  </si>
  <si>
    <t>cena/jedn.</t>
  </si>
  <si>
    <t>celkem za položku D+M</t>
  </si>
  <si>
    <t>množství jedn.</t>
  </si>
  <si>
    <t>SDV4-615EAF, Qch = 61,5 kW; Qt = 69,3 kW</t>
  </si>
  <si>
    <t xml:space="preserve">SDV4-HN01k rozbočovač </t>
  </si>
  <si>
    <t>ks</t>
  </si>
  <si>
    <t>Propojovací potrubí CU 6/12, 10/16</t>
  </si>
  <si>
    <t>CCM 09 centrální ovladač</t>
  </si>
  <si>
    <t>Montáž CU vedení + lištování</t>
  </si>
  <si>
    <t>Montáž, doplnění chladiva, zprovoznění</t>
  </si>
  <si>
    <t>m</t>
  </si>
  <si>
    <t>kpl</t>
  </si>
  <si>
    <t>Podstavec pro venkovní jednotku</t>
  </si>
  <si>
    <t>Rekuperační jednotka, stojaté, vnitřní provedení, Q=±5200m3/h; pex=300Pa, deskový rekuperátor, by-pass, bez cirkulační klapky, přímý výparník reverzní, filtry a vč. autonomního MaR systému</t>
  </si>
  <si>
    <t>Prokabelování komponent MaR a ovladače, zprovoznění zařízení, kontrola základních funkcí, proškolení obsluhy</t>
  </si>
  <si>
    <t>Buňkový tlumič hluku 500x250 - 2000 vč.náběhových plechů</t>
  </si>
  <si>
    <t>Střešní hlavice 630x500 / 135° vč. pletiva</t>
  </si>
  <si>
    <t>Anemostat 600x600/16 lamel, vč. plenum boxu, připojovací hrdlo pr.200</t>
  </si>
  <si>
    <t>Anemostat 600x600/48 lamel, vč. plenum boxu, připojovací hrdlo pr.250</t>
  </si>
  <si>
    <t>Ohebná hadice SONO pr.202</t>
  </si>
  <si>
    <t>Regulační klapka DS 225</t>
  </si>
  <si>
    <t>Regulační klapka DS 250</t>
  </si>
  <si>
    <t>m2</t>
  </si>
  <si>
    <t>Montážní a spojovací materiál</t>
  </si>
  <si>
    <t>Těsnící materiál</t>
  </si>
  <si>
    <t>Koordinace souvisejících profesí</t>
  </si>
  <si>
    <t>Zaregulování VZT systémů</t>
  </si>
  <si>
    <t>Zdravotechnická instalace - odvod kondenzátu do kanalizace od VZT jednotek, požadavky ve výkresové části PD</t>
  </si>
  <si>
    <t>Elektroinstalace - napájení všech VZT zařízení vč.jištění, uzemnění zařízení a potrubí, požadavky ve výkresové části PD</t>
  </si>
  <si>
    <t>kg</t>
  </si>
  <si>
    <t>Pojistka nožová PH 01   125A</t>
  </si>
  <si>
    <t>Zář.trubice 36W/840</t>
  </si>
  <si>
    <t>Recykl.popl.svítidlo</t>
  </si>
  <si>
    <t>Recykl.popl.zdroje</t>
  </si>
  <si>
    <t>Jistič 10A/230V</t>
  </si>
  <si>
    <t>Chráničojistič 16A/0,03A/230V</t>
  </si>
  <si>
    <t>Jistič 63A/400V</t>
  </si>
  <si>
    <t>Podružný materiál</t>
  </si>
  <si>
    <t>3. Elektroinstalace</t>
  </si>
  <si>
    <t>Kabel CYKY 4Bx35 vč. montáže</t>
  </si>
  <si>
    <t>Kabel CYKY 4Bx25 vč. montáže</t>
  </si>
  <si>
    <t>Kabel CYKY 4B x10 vč. montáže</t>
  </si>
  <si>
    <t>Pojistková skříň SR 50/NVW2 vč. montáže</t>
  </si>
  <si>
    <t>Žlab drátěný 100/50 vč. montáže</t>
  </si>
  <si>
    <t>Podpěra žlabu PZM 100 vč. montáže</t>
  </si>
  <si>
    <t>Spojka kanálu vč. montáže</t>
  </si>
  <si>
    <t>Parapetní kanál PK 140x70 vč. montáže</t>
  </si>
  <si>
    <t>Svítidlo Prima 236E vč. montáže</t>
  </si>
  <si>
    <t>Spínač řaz.1/GO vč. momntáže</t>
  </si>
  <si>
    <t>Dvojzásuvka 230V/16A/GO vč. montáže</t>
  </si>
  <si>
    <t>Kabel CYKY 3Cx1,5 vč. montáže</t>
  </si>
  <si>
    <t>Kabel CYKY 3Cx2,5 vč. montáže</t>
  </si>
  <si>
    <t>Krabice Acidur 16 vč. montáže</t>
  </si>
  <si>
    <t>Rozvaděč S3D vč. montáže</t>
  </si>
  <si>
    <t>Jistič 125A/400V-C vč. montáže</t>
  </si>
  <si>
    <t>HL.jistič 160A/400V vč. montáže</t>
  </si>
  <si>
    <t>Trubka Copoflex 90 vč. montáže</t>
  </si>
  <si>
    <t>SDK podhled samonosný, zaklopený shora i zdola (PO EI 30)- konstrukce z profilů CW/UW 100 zdvojená zády k sobě, opláštění 1 RF 15 +1 RF 12,5 mm, izolace tl. 100 mm, parotěsná zábrana</t>
  </si>
  <si>
    <t>bm</t>
  </si>
  <si>
    <t>VRN : - zahrnuje dopravu materiálu, přesun hmot ručně, ekologickou likvidaci odpadu, ostatní režijní náklady</t>
  </si>
  <si>
    <t>2. Systém ventilace učeben 3.NP</t>
  </si>
  <si>
    <t>1. Systém chlazení učeben 3.NP</t>
  </si>
  <si>
    <t>Elektroinstalace související se zařízením</t>
  </si>
  <si>
    <t>Odvody kondenzátu od jednotek</t>
  </si>
  <si>
    <t>SDV4-36HAF, Nástěnná jednotka, Qch = 3,6 kW; Qt = 4,0 kW</t>
  </si>
  <si>
    <t>SDV4-71HAF, Nástěnná jednotka, Qch = 7,1 kW , Qt=8 kW</t>
  </si>
  <si>
    <t>Potrubí SPIRO Ø400/30% tvarovek</t>
  </si>
  <si>
    <t>Potrubí SPIRO Ø355/30% tvarovek</t>
  </si>
  <si>
    <t>Potrubí SPIRO Ø315/30% tvarovek</t>
  </si>
  <si>
    <t>Potrubí SPIRO Ø250/30% tvarovek</t>
  </si>
  <si>
    <t>Potrubí SPIRO Ø200/30% tvarovek</t>
  </si>
  <si>
    <t>Čtyřhranné potrubí sk.I z pozink. Plechu Rovné potrubí</t>
  </si>
  <si>
    <t>Čtyřhranné potrubí sk.I z pozink. Plechu Tvarové potrubí</t>
  </si>
  <si>
    <t>Čtyřhranné potrubí sk.I z pozink. Plechu Požární izolace 45min</t>
  </si>
  <si>
    <t>Čtyřhranné potrubí sk.I z pozink. Plechu Teplná izolace tl.60mm vč.oplechování</t>
  </si>
  <si>
    <t>Ostatní související materiál pro dodávku</t>
  </si>
  <si>
    <t>4. Objekt pro jednotku v podkroví</t>
  </si>
  <si>
    <t xml:space="preserve">5. Stavební dodávky </t>
  </si>
  <si>
    <t>Prostupy a opatření pro trasy</t>
  </si>
  <si>
    <t>Přesun hmot k oddílu</t>
  </si>
  <si>
    <t>%</t>
  </si>
  <si>
    <t>Doprava spojená s oddílem</t>
  </si>
  <si>
    <t>Komplet dveřního křídla se zárubní</t>
  </si>
  <si>
    <t>Konstrukce pro podlahu</t>
  </si>
  <si>
    <t>Pomocné kce pro jednotku VZT</t>
  </si>
  <si>
    <t>6. Úpravy fasádního a střešního pláště</t>
  </si>
  <si>
    <t>SDK opláštění dvoustranný tubus</t>
  </si>
  <si>
    <t>SDK opláštění trojstranný tubus</t>
  </si>
  <si>
    <t>Zapracování prostupů, zednické začišění</t>
  </si>
  <si>
    <t>Opravy a dokončovací zednické práce po trasách</t>
  </si>
  <si>
    <t>Protipožární opracování prostupů</t>
  </si>
  <si>
    <t>Kompletní opravy maleb</t>
  </si>
  <si>
    <t>7. Ostatní související dodávky a VRN</t>
  </si>
  <si>
    <t>Fasádní lešení</t>
  </si>
  <si>
    <t>Provedení trasy v KZS</t>
  </si>
  <si>
    <t>Činnosti kolem osazení rozvaděče</t>
  </si>
  <si>
    <t>hzs</t>
  </si>
  <si>
    <t>Oprava KZS po provedení trasy</t>
  </si>
  <si>
    <t xml:space="preserve">Parapet nad rozvaděčem </t>
  </si>
  <si>
    <t>Rozkrytí střešního pláště a úprava latí</t>
  </si>
  <si>
    <t>Jeřábnické práce</t>
  </si>
  <si>
    <t xml:space="preserve">Zapracování střešního pláště </t>
  </si>
  <si>
    <t>hod.</t>
  </si>
  <si>
    <t>Příplatek za práce ve výškách</t>
  </si>
  <si>
    <t>Finální úprava malbou</t>
  </si>
  <si>
    <t>Projektová dokumentace skutečného provedení</t>
  </si>
  <si>
    <t>Komplexní zkoušky celého systému</t>
  </si>
  <si>
    <t xml:space="preserve">Elektrorevize </t>
  </si>
  <si>
    <t>Kompletní průběžný úklid</t>
  </si>
  <si>
    <t>Odvoz, likvidace a uložení odpadů</t>
  </si>
  <si>
    <t xml:space="preserve">8. VRN  </t>
  </si>
  <si>
    <t>Prostup střechou a jeho opracování</t>
  </si>
  <si>
    <t>CELKEM za zakázku bez DPH</t>
  </si>
  <si>
    <t>Materiál na úpravy fasád</t>
  </si>
  <si>
    <t>1.</t>
  </si>
  <si>
    <t>2.</t>
  </si>
  <si>
    <t>8.</t>
  </si>
  <si>
    <t>9.</t>
  </si>
  <si>
    <t>100.</t>
  </si>
  <si>
    <t>11.</t>
  </si>
  <si>
    <t>16.</t>
  </si>
  <si>
    <t>20.</t>
  </si>
  <si>
    <t>3.</t>
  </si>
  <si>
    <t>4.</t>
  </si>
  <si>
    <t>5.</t>
  </si>
  <si>
    <t>6.</t>
  </si>
  <si>
    <t>7.</t>
  </si>
  <si>
    <t>10.</t>
  </si>
  <si>
    <t>12.</t>
  </si>
  <si>
    <t>13.</t>
  </si>
  <si>
    <t>14.</t>
  </si>
  <si>
    <t>15.</t>
  </si>
  <si>
    <t>17.</t>
  </si>
  <si>
    <t>18.</t>
  </si>
  <si>
    <t>19.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</si>
  <si>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</si>
  <si>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</si>
  <si>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</si>
  <si>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</si>
  <si>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</si>
  <si>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</si>
  <si>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</si>
  <si>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</si>
  <si>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</si>
  <si>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</si>
  <si>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</si>
  <si>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</si>
  <si>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</si>
  <si>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</si>
  <si>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</si>
  <si>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</si>
  <si>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</si>
  <si>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</si>
  <si>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</si>
  <si>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</si>
  <si>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</si>
  <si>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</si>
  <si>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</si>
  <si>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</si>
  <si>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</si>
  <si>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</si>
  <si>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</si>
  <si>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</si>
  <si>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</si>
  <si>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</si>
  <si>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</si>
  <si>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</si>
  <si>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</si>
  <si>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</si>
  <si>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</si>
  <si>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</si>
  <si>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</si>
  <si>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</si>
  <si>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</si>
  <si>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</si>
  <si>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</si>
  <si>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</si>
  <si>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</si>
  <si>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</si>
  <si>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</si>
  <si>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</si>
  <si>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</si>
  <si>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</si>
  <si>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</si>
  <si>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</si>
  <si>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</si>
  <si>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</si>
  <si>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</si>
  <si>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</si>
  <si>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</si>
  <si>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</si>
  <si>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</si>
  <si>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</si>
  <si>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</si>
  <si>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</si>
  <si>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</si>
  <si>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</si>
  <si>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</si>
  <si>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</si>
  <si>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</si>
  <si>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</si>
  <si>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</si>
  <si>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</si>
  <si>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</si>
  <si>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</si>
  <si>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</si>
  <si>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</si>
  <si>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</si>
  <si>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</si>
  <si>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</si>
  <si>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</si>
  <si>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</si>
  <si>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</si>
  <si>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</si>
  <si>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101.</t>
  </si>
  <si>
    <t>102.</t>
  </si>
  <si>
    <t>103.</t>
  </si>
  <si>
    <t>104.</t>
  </si>
  <si>
    <t>105.</t>
  </si>
  <si>
    <t>106.</t>
  </si>
  <si>
    <t>Výkaz výměr - Klimatizování jazykových učeben Gymnázia Písek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</si>
</sst>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_K_č"/>
    <numFmt numFmtId="165" formatCode="#,##0.00&quot; Kč&quot;"/>
    <numFmt numFmtId="166" formatCode="0.0"/>
    <numFmt numFmtId="167" formatCode="#,##0.00\ _K_č"/>
    <numFmt numFmtId="168" formatCode="[$-F800]dddd\,\ mmmm\ dd\,\ yyyy"/>
  </numFmts>
  <fonts count="15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1" fillId="0" borderId="0" xfId="1" applyAlignment="1">
      <alignment horizontal="left" vertical="center" wrapText="1"/>
    </xf>
    <xf numFmtId="0" fontId="1" fillId="0" borderId="0" xfId="1" applyAlignment="1">
      <alignment horizontal="center" vertical="center"/>
    </xf>
    <xf numFmtId="164" fontId="1" fillId="0" borderId="0" xfId="1" applyNumberFormat="1" applyAlignment="1">
      <alignment horizontal="right" vertical="center"/>
    </xf>
    <xf numFmtId="165" fontId="1" fillId="0" borderId="0" xfId="1" applyNumberFormat="1" applyAlignment="1">
      <alignment horizontal="right" vertical="center"/>
    </xf>
    <xf numFmtId="0" fontId="1" fillId="0" borderId="0" xfId="1"/>
    <xf numFmtId="49" fontId="1" fillId="0" borderId="0" xfId="1" applyNumberFormat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165" fontId="5" fillId="0" borderId="0" xfId="1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4" fillId="0" borderId="0" xfId="1" applyFont="1"/>
    <xf numFmtId="0" fontId="5" fillId="0" borderId="0" xfId="1" applyFont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167" fontId="5" fillId="0" borderId="0" xfId="1" applyNumberFormat="1" applyFont="1" applyAlignment="1">
      <alignment horizontal="right" vertical="center"/>
    </xf>
    <xf numFmtId="0" fontId="3" fillId="0" borderId="0" xfId="1" applyFont="1"/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/>
    </xf>
    <xf numFmtId="165" fontId="5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164" fontId="7" fillId="0" borderId="0" xfId="1" applyNumberFormat="1" applyFont="1" applyAlignment="1">
      <alignment horizontal="right" vertical="center"/>
    </xf>
    <xf numFmtId="165" fontId="7" fillId="0" borderId="0" xfId="1" applyNumberFormat="1" applyFont="1" applyAlignment="1">
      <alignment horizontal="left"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168" fontId="8" fillId="0" borderId="0" xfId="1" applyNumberFormat="1" applyFont="1" applyAlignment="1">
      <alignment horizontal="right" vertical="center"/>
    </xf>
    <xf numFmtId="4" fontId="4" fillId="0" borderId="0" xfId="1" applyNumberFormat="1" applyFont="1"/>
    <xf numFmtId="165" fontId="4" fillId="0" borderId="0" xfId="1" applyNumberFormat="1" applyFont="1"/>
    <xf numFmtId="165" fontId="11" fillId="0" borderId="0" xfId="1" applyNumberFormat="1" applyFont="1" applyBorder="1" applyAlignment="1">
      <alignment horizontal="right" vertical="center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/>
    </xf>
    <xf numFmtId="166" fontId="11" fillId="0" borderId="0" xfId="1" applyNumberFormat="1" applyFont="1" applyAlignment="1">
      <alignment horizontal="center" vertical="center"/>
    </xf>
    <xf numFmtId="167" fontId="11" fillId="0" borderId="0" xfId="1" applyNumberFormat="1" applyFont="1" applyAlignment="1">
      <alignment horizontal="right" vertical="center"/>
    </xf>
    <xf numFmtId="0" fontId="10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/>
    </xf>
    <xf numFmtId="165" fontId="9" fillId="0" borderId="1" xfId="1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right" vertical="center"/>
    </xf>
    <xf numFmtId="165" fontId="11" fillId="0" borderId="1" xfId="1" applyNumberFormat="1" applyFont="1" applyBorder="1" applyAlignment="1">
      <alignment horizontal="right" vertical="center"/>
    </xf>
    <xf numFmtId="0" fontId="11" fillId="0" borderId="1" xfId="1" applyFont="1" applyBorder="1" applyAlignment="1">
      <alignment horizontal="left" vertical="center" wrapText="1"/>
    </xf>
    <xf numFmtId="49" fontId="9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0" xfId="1" applyNumberFormat="1" applyFont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65" fontId="10" fillId="0" borderId="1" xfId="1" applyNumberFormat="1" applyFont="1" applyBorder="1" applyAlignment="1">
      <alignment horizontal="right" vertical="center"/>
    </xf>
    <xf numFmtId="165" fontId="10" fillId="0" borderId="1" xfId="1" applyNumberFormat="1" applyFont="1" applyBorder="1" applyAlignment="1">
      <alignment horizontal="right" vertical="center" wrapText="1"/>
    </xf>
    <xf numFmtId="2" fontId="11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 wrapText="1"/>
    </xf>
    <xf numFmtId="49" fontId="11" fillId="0" borderId="2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center" vertical="center"/>
    </xf>
    <xf numFmtId="166" fontId="11" fillId="0" borderId="2" xfId="1" applyNumberFormat="1" applyFont="1" applyBorder="1" applyAlignment="1">
      <alignment horizontal="center" vertical="center"/>
    </xf>
    <xf numFmtId="167" fontId="11" fillId="0" borderId="2" xfId="1" applyNumberFormat="1" applyFont="1" applyBorder="1" applyAlignment="1">
      <alignment horizontal="right" vertical="center"/>
    </xf>
    <xf numFmtId="165" fontId="10" fillId="0" borderId="2" xfId="1" applyNumberFormat="1" applyFont="1" applyBorder="1" applyAlignment="1">
      <alignment horizontal="right" vertical="center"/>
    </xf>
    <xf numFmtId="49" fontId="12" fillId="0" borderId="3" xfId="1" applyNumberFormat="1" applyFont="1" applyBorder="1" applyAlignment="1">
      <alignment horizontal="center" vertical="center"/>
    </xf>
    <xf numFmtId="0" fontId="10" fillId="0" borderId="4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center" vertical="center"/>
    </xf>
    <xf numFmtId="166" fontId="10" fillId="0" borderId="4" xfId="1" applyNumberFormat="1" applyFont="1" applyBorder="1" applyAlignment="1">
      <alignment horizontal="center" vertical="center"/>
    </xf>
    <xf numFmtId="167" fontId="10" fillId="0" borderId="4" xfId="1" applyNumberFormat="1" applyFont="1" applyBorder="1" applyAlignment="1">
      <alignment horizontal="right" vertical="center"/>
    </xf>
    <xf numFmtId="165" fontId="10" fillId="0" borderId="5" xfId="1" applyNumberFormat="1" applyFont="1" applyBorder="1" applyAlignment="1">
      <alignment horizontal="right" vertical="center"/>
    </xf>
    <xf numFmtId="49" fontId="13" fillId="0" borderId="1" xfId="1" applyNumberFormat="1" applyFont="1" applyBorder="1" applyAlignment="1">
      <alignment horizontal="center" vertical="center"/>
    </xf>
  </cellXfs>
  <cellStyles count="2">
    <cellStyle name="Excel Built-in 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2060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fronova\AppData\Local\Microsoft\Windows\Temporary%20Internet%20Files\Content.Outlook\8ZY4LGLA\180524%20CN%20CASTA%20-%20Gymn&#225;zium%20P&#237;sek%20-%20strojovna%20VZT%20v%20p&#367;dn&#237;m%20prostor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</sheetNames>
    <sheetDataSet>
      <sheetData sheetId="0" refreshError="1">
        <row r="20">
          <cell r="A20" t="str">
            <v>SDK příčka (PO EI 30) - konstrukce z profilů CW/UW 100, opláštění 1+1 RB 12,5 mm, izolace tl. 100 mm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7"/>
  <sheetViews>
    <sheetView tabSelected="1" zoomScale="110" zoomScaleNormal="110" workbookViewId="0">
      <selection activeCell="A3" sqref="A3"/>
    </sheetView>
  </sheetViews>
  <sheetFormatPr defaultColWidth="8.7109375" defaultRowHeight="15" x14ac:dyDescent="0.25"/>
  <cols>
    <col min="1" max="1" width="7" style="6" customWidth="1"/>
    <col min="2" max="2" width="45.140625" style="1" customWidth="1"/>
    <col min="3" max="3" width="5" style="2" customWidth="1"/>
    <col min="4" max="4" width="9.42578125" style="3" customWidth="1"/>
    <col min="5" max="5" width="12.85546875" style="4" customWidth="1"/>
    <col min="6" max="6" width="16.140625" style="4" customWidth="1"/>
    <col min="7" max="7" width="8.7109375" style="5"/>
    <col min="8" max="8" width="8.85546875" style="5" bestFit="1" customWidth="1"/>
    <col min="9" max="9" width="15.7109375" style="5" customWidth="1"/>
    <col min="10" max="10" width="8.7109375" style="5"/>
    <col min="11" max="11" width="14.7109375" style="5" customWidth="1"/>
    <col min="12" max="16384" width="8.7109375" style="5"/>
  </cols>
  <sheetData>
    <row r="1" spans="1:9" ht="14.25" customHeight="1" x14ac:dyDescent="0.25">
      <c r="B1" s="7"/>
      <c r="C1" s="19"/>
      <c r="D1" s="20"/>
      <c r="E1" s="21"/>
      <c r="F1" s="24"/>
    </row>
    <row r="2" spans="1:9" ht="24" customHeight="1" x14ac:dyDescent="0.25">
      <c r="A2" s="63" t="s">
        <v>222</v>
      </c>
      <c r="B2" s="63"/>
      <c r="C2" s="63"/>
      <c r="D2" s="63"/>
      <c r="E2" s="63"/>
      <c r="F2" s="63"/>
    </row>
    <row r="3" spans="1:9" s="8" customFormat="1" ht="24.95" customHeight="1" x14ac:dyDescent="0.2">
      <c r="A3" s="42"/>
      <c r="B3" s="46" t="s">
        <v>0</v>
      </c>
      <c r="C3" s="33" t="s">
        <v>1</v>
      </c>
      <c r="D3" s="34" t="s">
        <v>4</v>
      </c>
      <c r="E3" s="35" t="s">
        <v>2</v>
      </c>
      <c r="F3" s="36" t="s">
        <v>3</v>
      </c>
    </row>
    <row r="4" spans="1:9" s="8" customFormat="1" ht="17.25" customHeight="1" x14ac:dyDescent="0.2">
      <c r="A4" s="42"/>
      <c r="B4" s="32" t="s">
        <v>63</v>
      </c>
      <c r="C4" s="33"/>
      <c r="D4" s="34"/>
      <c r="E4" s="35"/>
      <c r="F4" s="48">
        <f>F5+F6+F7+F8+F9+F10+F11+F12+F13+F14+F15+F16+F17+F18</f>
        <v>0</v>
      </c>
    </row>
    <row r="5" spans="1:9" s="11" customFormat="1" ht="15" customHeight="1" x14ac:dyDescent="0.2">
      <c r="A5" s="43" t="s">
        <v>116</v>
      </c>
      <c r="B5" s="41" t="s">
        <v>5</v>
      </c>
      <c r="C5" s="37" t="s">
        <v>7</v>
      </c>
      <c r="D5" s="38">
        <v>1</v>
      </c>
      <c r="E5" s="39">
        <v>0</v>
      </c>
      <c r="F5" s="40">
        <f>E5*D5</f>
        <v>0</v>
      </c>
      <c r="G5" s="22"/>
    </row>
    <row r="6" spans="1:9" s="15" customFormat="1" ht="15" customHeight="1" x14ac:dyDescent="0.2">
      <c r="A6" s="43" t="s">
        <v>117</v>
      </c>
      <c r="B6" s="41" t="s">
        <v>66</v>
      </c>
      <c r="C6" s="37" t="s">
        <v>7</v>
      </c>
      <c r="D6" s="38">
        <v>2</v>
      </c>
      <c r="E6" s="39">
        <v>0</v>
      </c>
      <c r="F6" s="40">
        <f t="shared" ref="F6:F69" si="0">E6*D6</f>
        <v>0</v>
      </c>
      <c r="G6" s="23"/>
    </row>
    <row r="7" spans="1:9" s="11" customFormat="1" ht="15" customHeight="1" x14ac:dyDescent="0.2">
      <c r="A7" s="43" t="s">
        <v>124</v>
      </c>
      <c r="B7" s="41" t="s">
        <v>67</v>
      </c>
      <c r="C7" s="37" t="s">
        <v>7</v>
      </c>
      <c r="D7" s="38">
        <v>8</v>
      </c>
      <c r="E7" s="39">
        <v>0</v>
      </c>
      <c r="F7" s="40">
        <f t="shared" si="0"/>
        <v>0</v>
      </c>
      <c r="G7" s="22"/>
    </row>
    <row r="8" spans="1:9" s="11" customFormat="1" ht="15" customHeight="1" x14ac:dyDescent="0.2">
      <c r="A8" s="43" t="s">
        <v>125</v>
      </c>
      <c r="B8" s="41" t="s">
        <v>6</v>
      </c>
      <c r="C8" s="37" t="s">
        <v>7</v>
      </c>
      <c r="D8" s="38">
        <v>9</v>
      </c>
      <c r="E8" s="39">
        <v>0</v>
      </c>
      <c r="F8" s="40">
        <f t="shared" si="0"/>
        <v>0</v>
      </c>
      <c r="G8" s="22"/>
    </row>
    <row r="9" spans="1:9" s="11" customFormat="1" ht="15" customHeight="1" x14ac:dyDescent="0.2">
      <c r="A9" s="43" t="s">
        <v>126</v>
      </c>
      <c r="B9" s="41" t="s">
        <v>14</v>
      </c>
      <c r="C9" s="37" t="s">
        <v>7</v>
      </c>
      <c r="D9" s="38">
        <v>1</v>
      </c>
      <c r="E9" s="39">
        <v>0</v>
      </c>
      <c r="F9" s="40">
        <f t="shared" si="0"/>
        <v>0</v>
      </c>
      <c r="G9" s="22"/>
      <c r="I9" s="26"/>
    </row>
    <row r="10" spans="1:9" s="11" customFormat="1" ht="15" customHeight="1" x14ac:dyDescent="0.2">
      <c r="A10" s="43" t="s">
        <v>127</v>
      </c>
      <c r="B10" s="41" t="s">
        <v>8</v>
      </c>
      <c r="C10" s="37" t="s">
        <v>12</v>
      </c>
      <c r="D10" s="38">
        <v>100</v>
      </c>
      <c r="E10" s="39">
        <v>0</v>
      </c>
      <c r="F10" s="40">
        <f t="shared" si="0"/>
        <v>0</v>
      </c>
      <c r="G10" s="22"/>
    </row>
    <row r="11" spans="1:9" s="11" customFormat="1" ht="15" customHeight="1" x14ac:dyDescent="0.2">
      <c r="A11" s="43" t="s">
        <v>128</v>
      </c>
      <c r="B11" s="41" t="s">
        <v>9</v>
      </c>
      <c r="C11" s="37" t="s">
        <v>7</v>
      </c>
      <c r="D11" s="38">
        <v>1</v>
      </c>
      <c r="E11" s="39">
        <v>0</v>
      </c>
      <c r="F11" s="40">
        <f t="shared" si="0"/>
        <v>0</v>
      </c>
      <c r="G11" s="10"/>
    </row>
    <row r="12" spans="1:9" s="11" customFormat="1" ht="15" customHeight="1" x14ac:dyDescent="0.2">
      <c r="A12" s="43" t="s">
        <v>118</v>
      </c>
      <c r="B12" s="41" t="s">
        <v>10</v>
      </c>
      <c r="C12" s="37" t="s">
        <v>12</v>
      </c>
      <c r="D12" s="38">
        <v>100</v>
      </c>
      <c r="E12" s="39">
        <v>0</v>
      </c>
      <c r="F12" s="40">
        <f t="shared" si="0"/>
        <v>0</v>
      </c>
      <c r="G12" s="10"/>
      <c r="I12" s="25"/>
    </row>
    <row r="13" spans="1:9" s="11" customFormat="1" ht="15" customHeight="1" x14ac:dyDescent="0.2">
      <c r="A13" s="43" t="s">
        <v>119</v>
      </c>
      <c r="B13" s="41" t="s">
        <v>11</v>
      </c>
      <c r="C13" s="37" t="s">
        <v>7</v>
      </c>
      <c r="D13" s="38">
        <v>11</v>
      </c>
      <c r="E13" s="39">
        <v>0</v>
      </c>
      <c r="F13" s="40">
        <f t="shared" si="0"/>
        <v>0</v>
      </c>
      <c r="G13" s="10"/>
    </row>
    <row r="14" spans="1:9" s="15" customFormat="1" ht="15" customHeight="1" x14ac:dyDescent="0.2">
      <c r="A14" s="43" t="s">
        <v>129</v>
      </c>
      <c r="B14" s="41" t="s">
        <v>65</v>
      </c>
      <c r="C14" s="37" t="s">
        <v>13</v>
      </c>
      <c r="D14" s="38">
        <v>1</v>
      </c>
      <c r="E14" s="39">
        <v>0</v>
      </c>
      <c r="F14" s="40">
        <f t="shared" si="0"/>
        <v>0</v>
      </c>
      <c r="G14" s="17"/>
    </row>
    <row r="15" spans="1:9" s="15" customFormat="1" ht="15" customHeight="1" x14ac:dyDescent="0.2">
      <c r="A15" s="43" t="s">
        <v>121</v>
      </c>
      <c r="B15" s="41" t="s">
        <v>64</v>
      </c>
      <c r="C15" s="37" t="s">
        <v>13</v>
      </c>
      <c r="D15" s="38">
        <v>1</v>
      </c>
      <c r="E15" s="39">
        <v>0</v>
      </c>
      <c r="F15" s="40">
        <f t="shared" si="0"/>
        <v>0</v>
      </c>
      <c r="G15" s="17"/>
    </row>
    <row r="16" spans="1:9" s="15" customFormat="1" ht="15" customHeight="1" x14ac:dyDescent="0.2">
      <c r="A16" s="43" t="s">
        <v>130</v>
      </c>
      <c r="B16" s="41" t="s">
        <v>80</v>
      </c>
      <c r="C16" s="37" t="s">
        <v>13</v>
      </c>
      <c r="D16" s="38">
        <v>1</v>
      </c>
      <c r="E16" s="39">
        <v>0</v>
      </c>
      <c r="F16" s="40">
        <f t="shared" si="0"/>
        <v>0</v>
      </c>
      <c r="G16" s="17"/>
    </row>
    <row r="17" spans="1:7" s="15" customFormat="1" ht="15" customHeight="1" x14ac:dyDescent="0.2">
      <c r="A17" s="43" t="s">
        <v>131</v>
      </c>
      <c r="B17" s="41" t="s">
        <v>83</v>
      </c>
      <c r="C17" s="37" t="s">
        <v>82</v>
      </c>
      <c r="D17" s="49">
        <v>0.55000000000000004</v>
      </c>
      <c r="E17" s="39">
        <v>0</v>
      </c>
      <c r="F17" s="40">
        <f>E17/100*D17</f>
        <v>0</v>
      </c>
      <c r="G17" s="17"/>
    </row>
    <row r="18" spans="1:7" s="15" customFormat="1" ht="15" customHeight="1" x14ac:dyDescent="0.2">
      <c r="A18" s="43" t="s">
        <v>132</v>
      </c>
      <c r="B18" s="41" t="s">
        <v>81</v>
      </c>
      <c r="C18" s="37" t="s">
        <v>82</v>
      </c>
      <c r="D18" s="38">
        <v>1.9</v>
      </c>
      <c r="E18" s="39">
        <v>0</v>
      </c>
      <c r="F18" s="40">
        <f>E18/100*D18</f>
        <v>0</v>
      </c>
      <c r="G18" s="17"/>
    </row>
    <row r="19" spans="1:7" s="11" customFormat="1" ht="15" customHeight="1" x14ac:dyDescent="0.2">
      <c r="A19" s="43"/>
      <c r="B19" s="32" t="s">
        <v>62</v>
      </c>
      <c r="C19" s="37"/>
      <c r="D19" s="38"/>
      <c r="E19" s="39"/>
      <c r="F19" s="47">
        <f>F20+F21+F22+F23+F24+F25+F26+F27+F28+F29+F30+F31+F32+F33+F34+F35+F36+F37+F38+F39+F40+F41+F42+F43+F44+F45+F46+F47+F48</f>
        <v>0</v>
      </c>
      <c r="G19" s="10"/>
    </row>
    <row r="20" spans="1:7" s="11" customFormat="1" ht="45" x14ac:dyDescent="0.2">
      <c r="A20" s="43" t="s">
        <v>133</v>
      </c>
      <c r="B20" s="41" t="s">
        <v>15</v>
      </c>
      <c r="C20" s="37" t="s">
        <v>13</v>
      </c>
      <c r="D20" s="38">
        <v>1</v>
      </c>
      <c r="E20" s="39">
        <v>0</v>
      </c>
      <c r="F20" s="40">
        <f t="shared" si="0"/>
        <v>0</v>
      </c>
      <c r="G20" s="10"/>
    </row>
    <row r="21" spans="1:7" s="11" customFormat="1" ht="25.5" customHeight="1" x14ac:dyDescent="0.2">
      <c r="A21" s="43" t="s">
        <v>122</v>
      </c>
      <c r="B21" s="41" t="s">
        <v>16</v>
      </c>
      <c r="C21" s="37" t="s">
        <v>13</v>
      </c>
      <c r="D21" s="38">
        <v>1</v>
      </c>
      <c r="E21" s="39">
        <v>0</v>
      </c>
      <c r="F21" s="40">
        <f t="shared" si="0"/>
        <v>0</v>
      </c>
      <c r="G21" s="10"/>
    </row>
    <row r="22" spans="1:7" s="11" customFormat="1" ht="15" customHeight="1" x14ac:dyDescent="0.2">
      <c r="A22" s="43" t="s">
        <v>134</v>
      </c>
      <c r="B22" s="41" t="s">
        <v>17</v>
      </c>
      <c r="C22" s="37" t="s">
        <v>7</v>
      </c>
      <c r="D22" s="38">
        <v>16</v>
      </c>
      <c r="E22" s="39">
        <v>0</v>
      </c>
      <c r="F22" s="40">
        <f t="shared" si="0"/>
        <v>0</v>
      </c>
      <c r="G22" s="10"/>
    </row>
    <row r="23" spans="1:7" s="11" customFormat="1" ht="15" customHeight="1" x14ac:dyDescent="0.2">
      <c r="A23" s="43" t="s">
        <v>135</v>
      </c>
      <c r="B23" s="41" t="s">
        <v>18</v>
      </c>
      <c r="C23" s="37" t="s">
        <v>7</v>
      </c>
      <c r="D23" s="38">
        <v>2</v>
      </c>
      <c r="E23" s="39">
        <v>0</v>
      </c>
      <c r="F23" s="40">
        <f t="shared" si="0"/>
        <v>0</v>
      </c>
      <c r="G23" s="10"/>
    </row>
    <row r="24" spans="1:7" s="11" customFormat="1" ht="15" customHeight="1" x14ac:dyDescent="0.2">
      <c r="A24" s="43" t="s">
        <v>136</v>
      </c>
      <c r="B24" s="41" t="s">
        <v>113</v>
      </c>
      <c r="C24" s="37" t="s">
        <v>7</v>
      </c>
      <c r="D24" s="38">
        <v>2</v>
      </c>
      <c r="E24" s="39">
        <v>0</v>
      </c>
      <c r="F24" s="40">
        <f t="shared" si="0"/>
        <v>0</v>
      </c>
      <c r="G24" s="10"/>
    </row>
    <row r="25" spans="1:7" s="11" customFormat="1" ht="24.75" customHeight="1" x14ac:dyDescent="0.2">
      <c r="A25" s="43" t="s">
        <v>123</v>
      </c>
      <c r="B25" s="41" t="s">
        <v>19</v>
      </c>
      <c r="C25" s="37" t="s">
        <v>7</v>
      </c>
      <c r="D25" s="38">
        <v>16</v>
      </c>
      <c r="E25" s="39">
        <v>0</v>
      </c>
      <c r="F25" s="40">
        <f t="shared" si="0"/>
        <v>0</v>
      </c>
      <c r="G25" s="10"/>
    </row>
    <row r="26" spans="1:7" s="11" customFormat="1" ht="22.5" customHeight="1" x14ac:dyDescent="0.2">
      <c r="A26" s="43" t="s">
        <v>137</v>
      </c>
      <c r="B26" s="41" t="s">
        <v>20</v>
      </c>
      <c r="C26" s="37" t="s">
        <v>7</v>
      </c>
      <c r="D26" s="38">
        <v>8</v>
      </c>
      <c r="E26" s="39">
        <v>0</v>
      </c>
      <c r="F26" s="40">
        <f t="shared" si="0"/>
        <v>0</v>
      </c>
      <c r="G26" s="10"/>
    </row>
    <row r="27" spans="1:7" s="11" customFormat="1" ht="15" customHeight="1" x14ac:dyDescent="0.2">
      <c r="A27" s="43" t="s">
        <v>138</v>
      </c>
      <c r="B27" s="41" t="s">
        <v>21</v>
      </c>
      <c r="C27" s="37" t="s">
        <v>12</v>
      </c>
      <c r="D27" s="38">
        <v>20</v>
      </c>
      <c r="E27" s="39">
        <v>0</v>
      </c>
      <c r="F27" s="40">
        <f t="shared" si="0"/>
        <v>0</v>
      </c>
      <c r="G27" s="10"/>
    </row>
    <row r="28" spans="1:7" s="11" customFormat="1" ht="15" customHeight="1" x14ac:dyDescent="0.2">
      <c r="A28" s="43" t="s">
        <v>139</v>
      </c>
      <c r="B28" s="41" t="s">
        <v>22</v>
      </c>
      <c r="C28" s="37" t="s">
        <v>7</v>
      </c>
      <c r="D28" s="38">
        <v>2</v>
      </c>
      <c r="E28" s="39">
        <v>0</v>
      </c>
      <c r="F28" s="40">
        <f t="shared" si="0"/>
        <v>0</v>
      </c>
      <c r="G28" s="10"/>
    </row>
    <row r="29" spans="1:7" s="11" customFormat="1" ht="15" customHeight="1" x14ac:dyDescent="0.2">
      <c r="A29" s="43" t="s">
        <v>140</v>
      </c>
      <c r="B29" s="41" t="s">
        <v>23</v>
      </c>
      <c r="C29" s="37" t="s">
        <v>7</v>
      </c>
      <c r="D29" s="38">
        <v>2</v>
      </c>
      <c r="E29" s="39">
        <v>0</v>
      </c>
      <c r="F29" s="40">
        <f t="shared" si="0"/>
        <v>0</v>
      </c>
      <c r="G29" s="10"/>
    </row>
    <row r="30" spans="1:7" s="11" customFormat="1" ht="15" customHeight="1" x14ac:dyDescent="0.2">
      <c r="A30" s="43" t="s">
        <v>141</v>
      </c>
      <c r="B30" s="41" t="s">
        <v>68</v>
      </c>
      <c r="C30" s="37" t="s">
        <v>12</v>
      </c>
      <c r="D30" s="38">
        <v>20</v>
      </c>
      <c r="E30" s="39">
        <v>0</v>
      </c>
      <c r="F30" s="40">
        <f t="shared" si="0"/>
        <v>0</v>
      </c>
      <c r="G30" s="10"/>
    </row>
    <row r="31" spans="1:7" s="11" customFormat="1" ht="15" customHeight="1" x14ac:dyDescent="0.2">
      <c r="A31" s="43" t="s">
        <v>142</v>
      </c>
      <c r="B31" s="41" t="s">
        <v>69</v>
      </c>
      <c r="C31" s="37" t="s">
        <v>12</v>
      </c>
      <c r="D31" s="38">
        <v>20</v>
      </c>
      <c r="E31" s="39">
        <v>0</v>
      </c>
      <c r="F31" s="40">
        <f t="shared" si="0"/>
        <v>0</v>
      </c>
      <c r="G31" s="10"/>
    </row>
    <row r="32" spans="1:7" s="11" customFormat="1" ht="15" customHeight="1" x14ac:dyDescent="0.2">
      <c r="A32" s="43" t="s">
        <v>143</v>
      </c>
      <c r="B32" s="41" t="s">
        <v>70</v>
      </c>
      <c r="C32" s="37" t="s">
        <v>12</v>
      </c>
      <c r="D32" s="38">
        <v>30</v>
      </c>
      <c r="E32" s="39">
        <v>0</v>
      </c>
      <c r="F32" s="40">
        <f t="shared" si="0"/>
        <v>0</v>
      </c>
      <c r="G32" s="10"/>
    </row>
    <row r="33" spans="1:7" s="11" customFormat="1" ht="15" customHeight="1" x14ac:dyDescent="0.2">
      <c r="A33" s="43" t="s">
        <v>144</v>
      </c>
      <c r="B33" s="41" t="s">
        <v>71</v>
      </c>
      <c r="C33" s="37" t="s">
        <v>12</v>
      </c>
      <c r="D33" s="38">
        <v>45</v>
      </c>
      <c r="E33" s="39">
        <v>0</v>
      </c>
      <c r="F33" s="40">
        <f t="shared" si="0"/>
        <v>0</v>
      </c>
      <c r="G33" s="10"/>
    </row>
    <row r="34" spans="1:7" s="11" customFormat="1" ht="15" customHeight="1" x14ac:dyDescent="0.2">
      <c r="A34" s="43" t="s">
        <v>145</v>
      </c>
      <c r="B34" s="41" t="s">
        <v>72</v>
      </c>
      <c r="C34" s="37" t="s">
        <v>12</v>
      </c>
      <c r="D34" s="38">
        <v>20</v>
      </c>
      <c r="E34" s="39">
        <v>0</v>
      </c>
      <c r="F34" s="40">
        <f t="shared" si="0"/>
        <v>0</v>
      </c>
      <c r="G34" s="10"/>
    </row>
    <row r="35" spans="1:7" s="11" customFormat="1" ht="15" customHeight="1" x14ac:dyDescent="0.2">
      <c r="A35" s="43" t="s">
        <v>146</v>
      </c>
      <c r="B35" s="41" t="s">
        <v>73</v>
      </c>
      <c r="C35" s="37" t="s">
        <v>24</v>
      </c>
      <c r="D35" s="38">
        <v>50</v>
      </c>
      <c r="E35" s="39">
        <v>0</v>
      </c>
      <c r="F35" s="40">
        <f t="shared" si="0"/>
        <v>0</v>
      </c>
      <c r="G35" s="10"/>
    </row>
    <row r="36" spans="1:7" s="11" customFormat="1" ht="15" customHeight="1" x14ac:dyDescent="0.2">
      <c r="A36" s="43" t="s">
        <v>147</v>
      </c>
      <c r="B36" s="41" t="s">
        <v>74</v>
      </c>
      <c r="C36" s="37" t="s">
        <v>24</v>
      </c>
      <c r="D36" s="38">
        <v>40</v>
      </c>
      <c r="E36" s="39">
        <v>0</v>
      </c>
      <c r="F36" s="40">
        <f t="shared" si="0"/>
        <v>0</v>
      </c>
      <c r="G36" s="10"/>
    </row>
    <row r="37" spans="1:7" s="11" customFormat="1" ht="15" customHeight="1" x14ac:dyDescent="0.2">
      <c r="A37" s="43" t="s">
        <v>148</v>
      </c>
      <c r="B37" s="41" t="s">
        <v>75</v>
      </c>
      <c r="C37" s="37" t="s">
        <v>24</v>
      </c>
      <c r="D37" s="38">
        <v>195</v>
      </c>
      <c r="E37" s="39">
        <v>0</v>
      </c>
      <c r="F37" s="40">
        <f t="shared" si="0"/>
        <v>0</v>
      </c>
      <c r="G37" s="10"/>
    </row>
    <row r="38" spans="1:7" s="11" customFormat="1" ht="22.5" x14ac:dyDescent="0.2">
      <c r="A38" s="43" t="s">
        <v>149</v>
      </c>
      <c r="B38" s="41" t="s">
        <v>76</v>
      </c>
      <c r="C38" s="37" t="s">
        <v>24</v>
      </c>
      <c r="D38" s="38">
        <v>6</v>
      </c>
      <c r="E38" s="39">
        <v>0</v>
      </c>
      <c r="F38" s="40">
        <f t="shared" si="0"/>
        <v>0</v>
      </c>
      <c r="G38" s="10"/>
    </row>
    <row r="39" spans="1:7" s="11" customFormat="1" ht="15" customHeight="1" x14ac:dyDescent="0.2">
      <c r="A39" s="43" t="s">
        <v>150</v>
      </c>
      <c r="B39" s="41" t="s">
        <v>25</v>
      </c>
      <c r="C39" s="37" t="s">
        <v>31</v>
      </c>
      <c r="D39" s="38">
        <v>220</v>
      </c>
      <c r="E39" s="39">
        <v>0</v>
      </c>
      <c r="F39" s="40">
        <f t="shared" si="0"/>
        <v>0</v>
      </c>
      <c r="G39" s="10"/>
    </row>
    <row r="40" spans="1:7" s="11" customFormat="1" ht="15" customHeight="1" x14ac:dyDescent="0.2">
      <c r="A40" s="43" t="s">
        <v>151</v>
      </c>
      <c r="B40" s="41" t="s">
        <v>26</v>
      </c>
      <c r="C40" s="37" t="s">
        <v>31</v>
      </c>
      <c r="D40" s="38">
        <v>60</v>
      </c>
      <c r="E40" s="39">
        <v>0</v>
      </c>
      <c r="F40" s="40">
        <f t="shared" si="0"/>
        <v>0</v>
      </c>
      <c r="G40" s="10"/>
    </row>
    <row r="41" spans="1:7" s="11" customFormat="1" ht="15" customHeight="1" x14ac:dyDescent="0.2">
      <c r="A41" s="43" t="s">
        <v>152</v>
      </c>
      <c r="B41" s="41" t="s">
        <v>27</v>
      </c>
      <c r="C41" s="37" t="s">
        <v>13</v>
      </c>
      <c r="D41" s="38">
        <v>1</v>
      </c>
      <c r="E41" s="39">
        <v>0</v>
      </c>
      <c r="F41" s="40">
        <f t="shared" si="0"/>
        <v>0</v>
      </c>
      <c r="G41" s="10"/>
    </row>
    <row r="42" spans="1:7" s="11" customFormat="1" ht="27.75" customHeight="1" x14ac:dyDescent="0.2">
      <c r="A42" s="43" t="s">
        <v>153</v>
      </c>
      <c r="B42" s="41" t="s">
        <v>30</v>
      </c>
      <c r="C42" s="37" t="s">
        <v>13</v>
      </c>
      <c r="D42" s="38">
        <v>1</v>
      </c>
      <c r="E42" s="39">
        <v>0</v>
      </c>
      <c r="F42" s="40">
        <f t="shared" si="0"/>
        <v>0</v>
      </c>
      <c r="G42" s="10"/>
    </row>
    <row r="43" spans="1:7" s="11" customFormat="1" ht="27.75" customHeight="1" x14ac:dyDescent="0.2">
      <c r="A43" s="43" t="s">
        <v>154</v>
      </c>
      <c r="B43" s="41" t="s">
        <v>29</v>
      </c>
      <c r="C43" s="37" t="s">
        <v>13</v>
      </c>
      <c r="D43" s="38">
        <v>1</v>
      </c>
      <c r="E43" s="39">
        <v>0</v>
      </c>
      <c r="F43" s="40">
        <f t="shared" si="0"/>
        <v>0</v>
      </c>
      <c r="G43" s="10"/>
    </row>
    <row r="44" spans="1:7" s="11" customFormat="1" ht="15" customHeight="1" x14ac:dyDescent="0.2">
      <c r="A44" s="43" t="s">
        <v>155</v>
      </c>
      <c r="B44" s="41" t="s">
        <v>28</v>
      </c>
      <c r="C44" s="37" t="s">
        <v>13</v>
      </c>
      <c r="D44" s="38">
        <v>1</v>
      </c>
      <c r="E44" s="39">
        <v>0</v>
      </c>
      <c r="F44" s="40">
        <f t="shared" si="0"/>
        <v>0</v>
      </c>
      <c r="G44" s="10"/>
    </row>
    <row r="45" spans="1:7" s="11" customFormat="1" ht="15" customHeight="1" x14ac:dyDescent="0.2">
      <c r="A45" s="43" t="s">
        <v>156</v>
      </c>
      <c r="B45" s="41" t="s">
        <v>86</v>
      </c>
      <c r="C45" s="37" t="s">
        <v>13</v>
      </c>
      <c r="D45" s="38">
        <v>1</v>
      </c>
      <c r="E45" s="39">
        <v>0</v>
      </c>
      <c r="F45" s="40">
        <f t="shared" si="0"/>
        <v>0</v>
      </c>
      <c r="G45" s="10"/>
    </row>
    <row r="46" spans="1:7" s="11" customFormat="1" ht="15" customHeight="1" x14ac:dyDescent="0.2">
      <c r="A46" s="43" t="s">
        <v>157</v>
      </c>
      <c r="B46" s="41" t="s">
        <v>80</v>
      </c>
      <c r="C46" s="37" t="s">
        <v>13</v>
      </c>
      <c r="D46" s="38">
        <v>1</v>
      </c>
      <c r="E46" s="39">
        <v>0</v>
      </c>
      <c r="F46" s="40">
        <f t="shared" si="0"/>
        <v>0</v>
      </c>
      <c r="G46" s="10"/>
    </row>
    <row r="47" spans="1:7" s="11" customFormat="1" ht="15" customHeight="1" x14ac:dyDescent="0.2">
      <c r="A47" s="43" t="s">
        <v>158</v>
      </c>
      <c r="B47" s="41" t="s">
        <v>83</v>
      </c>
      <c r="C47" s="37" t="s">
        <v>82</v>
      </c>
      <c r="D47" s="49">
        <v>0.55000000000000004</v>
      </c>
      <c r="E47" s="39">
        <v>0</v>
      </c>
      <c r="F47" s="40">
        <f>E47/100*D47</f>
        <v>0</v>
      </c>
      <c r="G47" s="10"/>
    </row>
    <row r="48" spans="1:7" s="11" customFormat="1" ht="15" customHeight="1" x14ac:dyDescent="0.2">
      <c r="A48" s="43" t="s">
        <v>159</v>
      </c>
      <c r="B48" s="41" t="s">
        <v>81</v>
      </c>
      <c r="C48" s="37" t="s">
        <v>82</v>
      </c>
      <c r="D48" s="38">
        <v>1.9</v>
      </c>
      <c r="E48" s="39">
        <v>0</v>
      </c>
      <c r="F48" s="40">
        <f>E48/100*D48</f>
        <v>0</v>
      </c>
      <c r="G48" s="10"/>
    </row>
    <row r="49" spans="1:7" s="11" customFormat="1" ht="15" customHeight="1" x14ac:dyDescent="0.2">
      <c r="A49" s="43"/>
      <c r="B49" s="32" t="s">
        <v>40</v>
      </c>
      <c r="C49" s="37"/>
      <c r="D49" s="38"/>
      <c r="E49" s="39"/>
      <c r="F49" s="47">
        <f>F50+F51+F52+F53+F54+F55+F56+F57+F58+F59+F60+F61+F62+F63+F64+F65+F66+F67+F68+F69+F70+F71+F72+F73+F74+F75+F76+F77+F78+F79</f>
        <v>0</v>
      </c>
      <c r="G49" s="10"/>
    </row>
    <row r="50" spans="1:7" s="11" customFormat="1" ht="15" customHeight="1" x14ac:dyDescent="0.2">
      <c r="A50" s="43" t="s">
        <v>160</v>
      </c>
      <c r="B50" s="41" t="s">
        <v>41</v>
      </c>
      <c r="C50" s="37" t="s">
        <v>12</v>
      </c>
      <c r="D50" s="38">
        <v>20</v>
      </c>
      <c r="E50" s="39">
        <v>0</v>
      </c>
      <c r="F50" s="40">
        <f t="shared" si="0"/>
        <v>0</v>
      </c>
      <c r="G50" s="10"/>
    </row>
    <row r="51" spans="1:7" s="11" customFormat="1" ht="15" customHeight="1" x14ac:dyDescent="0.2">
      <c r="A51" s="43" t="s">
        <v>161</v>
      </c>
      <c r="B51" s="41" t="s">
        <v>42</v>
      </c>
      <c r="C51" s="37" t="s">
        <v>12</v>
      </c>
      <c r="D51" s="38">
        <v>40</v>
      </c>
      <c r="E51" s="39">
        <v>0</v>
      </c>
      <c r="F51" s="40">
        <f t="shared" si="0"/>
        <v>0</v>
      </c>
      <c r="G51" s="10"/>
    </row>
    <row r="52" spans="1:7" s="11" customFormat="1" ht="15" customHeight="1" x14ac:dyDescent="0.2">
      <c r="A52" s="43" t="s">
        <v>162</v>
      </c>
      <c r="B52" s="41" t="s">
        <v>43</v>
      </c>
      <c r="C52" s="37" t="s">
        <v>12</v>
      </c>
      <c r="D52" s="38">
        <v>10</v>
      </c>
      <c r="E52" s="39">
        <v>0</v>
      </c>
      <c r="F52" s="40">
        <f t="shared" si="0"/>
        <v>0</v>
      </c>
      <c r="G52" s="10"/>
    </row>
    <row r="53" spans="1:7" s="11" customFormat="1" ht="15" customHeight="1" x14ac:dyDescent="0.2">
      <c r="A53" s="43" t="s">
        <v>163</v>
      </c>
      <c r="B53" s="41" t="s">
        <v>44</v>
      </c>
      <c r="C53" s="37" t="s">
        <v>7</v>
      </c>
      <c r="D53" s="38">
        <v>1</v>
      </c>
      <c r="E53" s="39">
        <v>0</v>
      </c>
      <c r="F53" s="40">
        <f t="shared" si="0"/>
        <v>0</v>
      </c>
      <c r="G53" s="10"/>
    </row>
    <row r="54" spans="1:7" s="11" customFormat="1" ht="15" customHeight="1" x14ac:dyDescent="0.2">
      <c r="A54" s="43" t="s">
        <v>164</v>
      </c>
      <c r="B54" s="41" t="s">
        <v>32</v>
      </c>
      <c r="C54" s="37" t="s">
        <v>7</v>
      </c>
      <c r="D54" s="38">
        <v>3</v>
      </c>
      <c r="E54" s="39">
        <v>0</v>
      </c>
      <c r="F54" s="40">
        <f t="shared" si="0"/>
        <v>0</v>
      </c>
      <c r="G54" s="10"/>
    </row>
    <row r="55" spans="1:7" s="11" customFormat="1" ht="15" customHeight="1" x14ac:dyDescent="0.2">
      <c r="A55" s="43" t="s">
        <v>165</v>
      </c>
      <c r="B55" s="41" t="s">
        <v>45</v>
      </c>
      <c r="C55" s="37" t="s">
        <v>12</v>
      </c>
      <c r="D55" s="38">
        <v>40</v>
      </c>
      <c r="E55" s="39">
        <v>0</v>
      </c>
      <c r="F55" s="40">
        <f t="shared" si="0"/>
        <v>0</v>
      </c>
      <c r="G55" s="10"/>
    </row>
    <row r="56" spans="1:7" s="11" customFormat="1" ht="15" customHeight="1" x14ac:dyDescent="0.2">
      <c r="A56" s="43" t="s">
        <v>166</v>
      </c>
      <c r="B56" s="41" t="s">
        <v>46</v>
      </c>
      <c r="C56" s="37" t="s">
        <v>7</v>
      </c>
      <c r="D56" s="38">
        <v>50</v>
      </c>
      <c r="E56" s="39">
        <v>0</v>
      </c>
      <c r="F56" s="40">
        <f t="shared" si="0"/>
        <v>0</v>
      </c>
      <c r="G56" s="10"/>
    </row>
    <row r="57" spans="1:7" s="11" customFormat="1" ht="15" customHeight="1" x14ac:dyDescent="0.2">
      <c r="A57" s="43" t="s">
        <v>167</v>
      </c>
      <c r="B57" s="41" t="s">
        <v>47</v>
      </c>
      <c r="C57" s="37" t="s">
        <v>7</v>
      </c>
      <c r="D57" s="38">
        <v>40</v>
      </c>
      <c r="E57" s="39">
        <v>0</v>
      </c>
      <c r="F57" s="40">
        <f t="shared" si="0"/>
        <v>0</v>
      </c>
      <c r="G57" s="10"/>
    </row>
    <row r="58" spans="1:7" s="11" customFormat="1" ht="15" customHeight="1" x14ac:dyDescent="0.2">
      <c r="A58" s="43" t="s">
        <v>168</v>
      </c>
      <c r="B58" s="41" t="s">
        <v>48</v>
      </c>
      <c r="C58" s="37" t="s">
        <v>12</v>
      </c>
      <c r="D58" s="38">
        <v>16</v>
      </c>
      <c r="E58" s="39">
        <v>0</v>
      </c>
      <c r="F58" s="40">
        <f t="shared" si="0"/>
        <v>0</v>
      </c>
      <c r="G58" s="10"/>
    </row>
    <row r="59" spans="1:7" s="11" customFormat="1" ht="15" customHeight="1" x14ac:dyDescent="0.2">
      <c r="A59" s="43" t="s">
        <v>169</v>
      </c>
      <c r="B59" s="41" t="s">
        <v>49</v>
      </c>
      <c r="C59" s="37" t="s">
        <v>7</v>
      </c>
      <c r="D59" s="38">
        <v>1</v>
      </c>
      <c r="E59" s="39">
        <v>0</v>
      </c>
      <c r="F59" s="40">
        <f t="shared" si="0"/>
        <v>0</v>
      </c>
      <c r="G59" s="10"/>
    </row>
    <row r="60" spans="1:7" s="11" customFormat="1" ht="15" customHeight="1" x14ac:dyDescent="0.2">
      <c r="A60" s="43" t="s">
        <v>170</v>
      </c>
      <c r="B60" s="41" t="s">
        <v>33</v>
      </c>
      <c r="C60" s="37" t="s">
        <v>7</v>
      </c>
      <c r="D60" s="38">
        <v>2</v>
      </c>
      <c r="E60" s="39">
        <v>0</v>
      </c>
      <c r="F60" s="40">
        <f t="shared" si="0"/>
        <v>0</v>
      </c>
      <c r="G60" s="10"/>
    </row>
    <row r="61" spans="1:7" s="11" customFormat="1" ht="15" customHeight="1" x14ac:dyDescent="0.2">
      <c r="A61" s="43" t="s">
        <v>171</v>
      </c>
      <c r="B61" s="41" t="s">
        <v>34</v>
      </c>
      <c r="C61" s="37" t="s">
        <v>7</v>
      </c>
      <c r="D61" s="38">
        <v>1</v>
      </c>
      <c r="E61" s="39">
        <v>0</v>
      </c>
      <c r="F61" s="40">
        <f t="shared" si="0"/>
        <v>0</v>
      </c>
      <c r="G61" s="10"/>
    </row>
    <row r="62" spans="1:7" s="11" customFormat="1" ht="15" customHeight="1" x14ac:dyDescent="0.2">
      <c r="A62" s="43" t="s">
        <v>172</v>
      </c>
      <c r="B62" s="41" t="s">
        <v>35</v>
      </c>
      <c r="C62" s="37" t="s">
        <v>7</v>
      </c>
      <c r="D62" s="38">
        <v>2</v>
      </c>
      <c r="E62" s="39">
        <v>0</v>
      </c>
      <c r="F62" s="40">
        <f t="shared" si="0"/>
        <v>0</v>
      </c>
      <c r="G62" s="10"/>
    </row>
    <row r="63" spans="1:7" s="11" customFormat="1" ht="15" customHeight="1" x14ac:dyDescent="0.2">
      <c r="A63" s="43" t="s">
        <v>173</v>
      </c>
      <c r="B63" s="41" t="s">
        <v>50</v>
      </c>
      <c r="C63" s="37" t="s">
        <v>7</v>
      </c>
      <c r="D63" s="38">
        <v>1</v>
      </c>
      <c r="E63" s="39">
        <v>0</v>
      </c>
      <c r="F63" s="40">
        <f t="shared" si="0"/>
        <v>0</v>
      </c>
      <c r="G63" s="10"/>
    </row>
    <row r="64" spans="1:7" s="11" customFormat="1" ht="15" customHeight="1" x14ac:dyDescent="0.2">
      <c r="A64" s="43" t="s">
        <v>174</v>
      </c>
      <c r="B64" s="41" t="s">
        <v>51</v>
      </c>
      <c r="C64" s="37" t="s">
        <v>7</v>
      </c>
      <c r="D64" s="38">
        <v>1</v>
      </c>
      <c r="E64" s="39">
        <v>0</v>
      </c>
      <c r="F64" s="40">
        <f t="shared" si="0"/>
        <v>0</v>
      </c>
      <c r="G64" s="10"/>
    </row>
    <row r="65" spans="1:7" s="11" customFormat="1" ht="15" customHeight="1" x14ac:dyDescent="0.2">
      <c r="A65" s="43" t="s">
        <v>175</v>
      </c>
      <c r="B65" s="41" t="s">
        <v>52</v>
      </c>
      <c r="C65" s="37" t="s">
        <v>12</v>
      </c>
      <c r="D65" s="38">
        <v>10</v>
      </c>
      <c r="E65" s="39">
        <v>0</v>
      </c>
      <c r="F65" s="40">
        <f t="shared" si="0"/>
        <v>0</v>
      </c>
      <c r="G65" s="10"/>
    </row>
    <row r="66" spans="1:7" s="11" customFormat="1" ht="15" customHeight="1" x14ac:dyDescent="0.2">
      <c r="A66" s="43" t="s">
        <v>176</v>
      </c>
      <c r="B66" s="41" t="s">
        <v>53</v>
      </c>
      <c r="C66" s="37" t="s">
        <v>12</v>
      </c>
      <c r="D66" s="38">
        <v>6</v>
      </c>
      <c r="E66" s="39">
        <v>0</v>
      </c>
      <c r="F66" s="40">
        <f t="shared" si="0"/>
        <v>0</v>
      </c>
      <c r="G66" s="10"/>
    </row>
    <row r="67" spans="1:7" s="11" customFormat="1" ht="15" customHeight="1" x14ac:dyDescent="0.2">
      <c r="A67" s="43" t="s">
        <v>177</v>
      </c>
      <c r="B67" s="41" t="s">
        <v>54</v>
      </c>
      <c r="C67" s="37" t="s">
        <v>7</v>
      </c>
      <c r="D67" s="38">
        <v>1</v>
      </c>
      <c r="E67" s="39">
        <v>0</v>
      </c>
      <c r="F67" s="40">
        <f t="shared" si="0"/>
        <v>0</v>
      </c>
      <c r="G67" s="10"/>
    </row>
    <row r="68" spans="1:7" s="11" customFormat="1" ht="15" customHeight="1" x14ac:dyDescent="0.2">
      <c r="A68" s="43" t="s">
        <v>178</v>
      </c>
      <c r="B68" s="41" t="s">
        <v>55</v>
      </c>
      <c r="C68" s="37" t="s">
        <v>7</v>
      </c>
      <c r="D68" s="38">
        <v>1</v>
      </c>
      <c r="E68" s="39">
        <v>0</v>
      </c>
      <c r="F68" s="40">
        <f t="shared" si="0"/>
        <v>0</v>
      </c>
      <c r="G68" s="10"/>
    </row>
    <row r="69" spans="1:7" s="11" customFormat="1" ht="15" customHeight="1" x14ac:dyDescent="0.2">
      <c r="A69" s="43" t="s">
        <v>179</v>
      </c>
      <c r="B69" s="41" t="s">
        <v>56</v>
      </c>
      <c r="C69" s="37" t="s">
        <v>7</v>
      </c>
      <c r="D69" s="38">
        <v>1</v>
      </c>
      <c r="E69" s="39">
        <v>0</v>
      </c>
      <c r="F69" s="40">
        <f t="shared" si="0"/>
        <v>0</v>
      </c>
      <c r="G69" s="10"/>
    </row>
    <row r="70" spans="1:7" s="11" customFormat="1" ht="15" customHeight="1" x14ac:dyDescent="0.2">
      <c r="A70" s="43" t="s">
        <v>180</v>
      </c>
      <c r="B70" s="41" t="s">
        <v>36</v>
      </c>
      <c r="C70" s="37" t="s">
        <v>7</v>
      </c>
      <c r="D70" s="38">
        <v>1</v>
      </c>
      <c r="E70" s="39">
        <v>0</v>
      </c>
      <c r="F70" s="40">
        <f t="shared" ref="F70:F86" si="1">E70*D70</f>
        <v>0</v>
      </c>
      <c r="G70" s="10"/>
    </row>
    <row r="71" spans="1:7" s="11" customFormat="1" ht="15" customHeight="1" x14ac:dyDescent="0.2">
      <c r="A71" s="43" t="s">
        <v>181</v>
      </c>
      <c r="B71" s="41" t="s">
        <v>37</v>
      </c>
      <c r="C71" s="37" t="s">
        <v>7</v>
      </c>
      <c r="D71" s="38">
        <v>1</v>
      </c>
      <c r="E71" s="39">
        <v>0</v>
      </c>
      <c r="F71" s="40">
        <f t="shared" si="1"/>
        <v>0</v>
      </c>
      <c r="G71" s="10"/>
    </row>
    <row r="72" spans="1:7" s="11" customFormat="1" ht="15" customHeight="1" x14ac:dyDescent="0.2">
      <c r="A72" s="43" t="s">
        <v>182</v>
      </c>
      <c r="B72" s="41" t="s">
        <v>38</v>
      </c>
      <c r="C72" s="37" t="s">
        <v>7</v>
      </c>
      <c r="D72" s="38">
        <v>1</v>
      </c>
      <c r="E72" s="39">
        <v>0</v>
      </c>
      <c r="F72" s="40">
        <f t="shared" si="1"/>
        <v>0</v>
      </c>
      <c r="G72" s="10"/>
    </row>
    <row r="73" spans="1:7" s="11" customFormat="1" ht="15" customHeight="1" x14ac:dyDescent="0.2">
      <c r="A73" s="43" t="s">
        <v>183</v>
      </c>
      <c r="B73" s="41" t="s">
        <v>57</v>
      </c>
      <c r="C73" s="37" t="s">
        <v>7</v>
      </c>
      <c r="D73" s="38">
        <v>1</v>
      </c>
      <c r="E73" s="39">
        <v>0</v>
      </c>
      <c r="F73" s="40">
        <f t="shared" si="1"/>
        <v>0</v>
      </c>
      <c r="G73" s="10"/>
    </row>
    <row r="74" spans="1:7" s="11" customFormat="1" ht="15" customHeight="1" x14ac:dyDescent="0.2">
      <c r="A74" s="43" t="s">
        <v>184</v>
      </c>
      <c r="B74" s="41" t="s">
        <v>58</v>
      </c>
      <c r="C74" s="37" t="s">
        <v>12</v>
      </c>
      <c r="D74" s="38">
        <v>15</v>
      </c>
      <c r="E74" s="39">
        <v>0</v>
      </c>
      <c r="F74" s="40">
        <f t="shared" si="1"/>
        <v>0</v>
      </c>
      <c r="G74" s="10"/>
    </row>
    <row r="75" spans="1:7" s="11" customFormat="1" ht="15" customHeight="1" x14ac:dyDescent="0.2">
      <c r="A75" s="43" t="s">
        <v>185</v>
      </c>
      <c r="B75" s="41" t="s">
        <v>39</v>
      </c>
      <c r="C75" s="37" t="s">
        <v>13</v>
      </c>
      <c r="D75" s="38">
        <v>1</v>
      </c>
      <c r="E75" s="39">
        <v>0</v>
      </c>
      <c r="F75" s="40">
        <f t="shared" si="1"/>
        <v>0</v>
      </c>
      <c r="G75" s="10"/>
    </row>
    <row r="76" spans="1:7" s="11" customFormat="1" ht="15" customHeight="1" x14ac:dyDescent="0.2">
      <c r="A76" s="43" t="s">
        <v>186</v>
      </c>
      <c r="B76" s="41" t="s">
        <v>77</v>
      </c>
      <c r="C76" s="37" t="s">
        <v>13</v>
      </c>
      <c r="D76" s="38">
        <v>1</v>
      </c>
      <c r="E76" s="39">
        <v>0</v>
      </c>
      <c r="F76" s="40">
        <f t="shared" si="1"/>
        <v>0</v>
      </c>
      <c r="G76" s="10"/>
    </row>
    <row r="77" spans="1:7" s="11" customFormat="1" ht="15" customHeight="1" x14ac:dyDescent="0.2">
      <c r="A77" s="43" t="s">
        <v>187</v>
      </c>
      <c r="B77" s="41" t="s">
        <v>80</v>
      </c>
      <c r="C77" s="37" t="s">
        <v>13</v>
      </c>
      <c r="D77" s="38">
        <v>1</v>
      </c>
      <c r="E77" s="39">
        <v>0</v>
      </c>
      <c r="F77" s="40">
        <f t="shared" si="1"/>
        <v>0</v>
      </c>
      <c r="G77" s="10"/>
    </row>
    <row r="78" spans="1:7" s="11" customFormat="1" ht="15" customHeight="1" x14ac:dyDescent="0.2">
      <c r="A78" s="43" t="s">
        <v>188</v>
      </c>
      <c r="B78" s="41" t="s">
        <v>83</v>
      </c>
      <c r="C78" s="37" t="s">
        <v>82</v>
      </c>
      <c r="D78" s="49">
        <v>0.55000000000000004</v>
      </c>
      <c r="E78" s="39">
        <v>0</v>
      </c>
      <c r="F78" s="40">
        <f>E78/100*D78</f>
        <v>0</v>
      </c>
      <c r="G78" s="10"/>
    </row>
    <row r="79" spans="1:7" s="11" customFormat="1" ht="15" customHeight="1" x14ac:dyDescent="0.2">
      <c r="A79" s="43" t="s">
        <v>189</v>
      </c>
      <c r="B79" s="41" t="s">
        <v>81</v>
      </c>
      <c r="C79" s="37" t="s">
        <v>82</v>
      </c>
      <c r="D79" s="38">
        <v>1.9</v>
      </c>
      <c r="E79" s="39">
        <v>0</v>
      </c>
      <c r="F79" s="40">
        <f>E79/100*1.9</f>
        <v>0</v>
      </c>
      <c r="G79" s="10"/>
    </row>
    <row r="80" spans="1:7" s="11" customFormat="1" ht="15" customHeight="1" x14ac:dyDescent="0.2">
      <c r="A80" s="43"/>
      <c r="B80" s="32" t="s">
        <v>78</v>
      </c>
      <c r="C80" s="37"/>
      <c r="D80" s="38"/>
      <c r="E80" s="39"/>
      <c r="F80" s="47">
        <f>F81+F82+F83+F84+F85+F86+F87+F88</f>
        <v>0</v>
      </c>
      <c r="G80" s="10"/>
    </row>
    <row r="81" spans="1:7" s="11" customFormat="1" ht="22.5" x14ac:dyDescent="0.2">
      <c r="A81" s="43" t="s">
        <v>190</v>
      </c>
      <c r="B81" s="41" t="str">
        <f>[1]List1!$A$20</f>
        <v>SDK příčka (PO EI 30) - konstrukce z profilů CW/UW 100, opláštění 1+1 RB 12,5 mm, izolace tl. 100 mm</v>
      </c>
      <c r="C81" s="37" t="s">
        <v>24</v>
      </c>
      <c r="D81" s="38">
        <v>26.96</v>
      </c>
      <c r="E81" s="39">
        <v>0</v>
      </c>
      <c r="F81" s="40">
        <f t="shared" si="1"/>
        <v>0</v>
      </c>
      <c r="G81" s="10"/>
    </row>
    <row r="82" spans="1:7" s="11" customFormat="1" ht="45" x14ac:dyDescent="0.2">
      <c r="A82" s="43" t="s">
        <v>191</v>
      </c>
      <c r="B82" s="41" t="s">
        <v>59</v>
      </c>
      <c r="C82" s="37" t="s">
        <v>60</v>
      </c>
      <c r="D82" s="38">
        <v>8.8800000000000008</v>
      </c>
      <c r="E82" s="39">
        <v>0</v>
      </c>
      <c r="F82" s="40">
        <f t="shared" si="1"/>
        <v>0</v>
      </c>
      <c r="G82" s="10"/>
    </row>
    <row r="83" spans="1:7" s="11" customFormat="1" ht="22.5" x14ac:dyDescent="0.2">
      <c r="A83" s="43" t="s">
        <v>192</v>
      </c>
      <c r="B83" s="41" t="s">
        <v>61</v>
      </c>
      <c r="C83" s="37" t="s">
        <v>13</v>
      </c>
      <c r="D83" s="38">
        <v>1</v>
      </c>
      <c r="E83" s="39">
        <v>0</v>
      </c>
      <c r="F83" s="40">
        <f t="shared" si="1"/>
        <v>0</v>
      </c>
      <c r="G83" s="10"/>
    </row>
    <row r="84" spans="1:7" s="11" customFormat="1" ht="12.75" x14ac:dyDescent="0.2">
      <c r="A84" s="43" t="s">
        <v>193</v>
      </c>
      <c r="B84" s="41" t="s">
        <v>84</v>
      </c>
      <c r="C84" s="37" t="s">
        <v>13</v>
      </c>
      <c r="D84" s="38">
        <v>1</v>
      </c>
      <c r="E84" s="39">
        <v>0</v>
      </c>
      <c r="F84" s="40">
        <f t="shared" si="1"/>
        <v>0</v>
      </c>
      <c r="G84" s="10"/>
    </row>
    <row r="85" spans="1:7" s="11" customFormat="1" ht="12.75" x14ac:dyDescent="0.2">
      <c r="A85" s="43" t="s">
        <v>194</v>
      </c>
      <c r="B85" s="41" t="s">
        <v>85</v>
      </c>
      <c r="C85" s="37" t="s">
        <v>24</v>
      </c>
      <c r="D85" s="38">
        <v>9.1999999999999993</v>
      </c>
      <c r="E85" s="39">
        <v>0</v>
      </c>
      <c r="F85" s="40">
        <f t="shared" si="1"/>
        <v>0</v>
      </c>
      <c r="G85" s="10"/>
    </row>
    <row r="86" spans="1:7" s="11" customFormat="1" ht="12.75" x14ac:dyDescent="0.2">
      <c r="A86" s="43" t="s">
        <v>195</v>
      </c>
      <c r="B86" s="41" t="s">
        <v>106</v>
      </c>
      <c r="C86" s="37" t="s">
        <v>24</v>
      </c>
      <c r="D86" s="38">
        <v>82</v>
      </c>
      <c r="E86" s="39">
        <v>0</v>
      </c>
      <c r="F86" s="40">
        <f t="shared" si="1"/>
        <v>0</v>
      </c>
      <c r="G86" s="10"/>
    </row>
    <row r="87" spans="1:7" s="11" customFormat="1" ht="12.75" x14ac:dyDescent="0.2">
      <c r="A87" s="43" t="s">
        <v>196</v>
      </c>
      <c r="B87" s="41" t="s">
        <v>83</v>
      </c>
      <c r="C87" s="37" t="s">
        <v>82</v>
      </c>
      <c r="D87" s="49">
        <v>0.55000000000000004</v>
      </c>
      <c r="E87" s="39">
        <v>0</v>
      </c>
      <c r="F87" s="40">
        <f>E87/100*D87</f>
        <v>0</v>
      </c>
      <c r="G87" s="10"/>
    </row>
    <row r="88" spans="1:7" s="11" customFormat="1" ht="12.75" x14ac:dyDescent="0.2">
      <c r="A88" s="43" t="s">
        <v>197</v>
      </c>
      <c r="B88" s="41" t="s">
        <v>81</v>
      </c>
      <c r="C88" s="37" t="s">
        <v>82</v>
      </c>
      <c r="D88" s="38">
        <v>1.9</v>
      </c>
      <c r="E88" s="39">
        <v>0</v>
      </c>
      <c r="F88" s="40">
        <f>E88/100*D88</f>
        <v>0</v>
      </c>
      <c r="G88" s="10"/>
    </row>
    <row r="89" spans="1:7" s="11" customFormat="1" ht="12.75" x14ac:dyDescent="0.2">
      <c r="A89" s="43"/>
      <c r="B89" s="32" t="s">
        <v>79</v>
      </c>
      <c r="C89" s="37"/>
      <c r="D89" s="38"/>
      <c r="E89" s="39"/>
      <c r="F89" s="47">
        <f>F90+F91+F92+F93+F94+F95+F96+F97</f>
        <v>0</v>
      </c>
      <c r="G89" s="10"/>
    </row>
    <row r="90" spans="1:7" s="11" customFormat="1" ht="12.75" x14ac:dyDescent="0.2">
      <c r="A90" s="43" t="s">
        <v>198</v>
      </c>
      <c r="B90" s="41" t="s">
        <v>88</v>
      </c>
      <c r="C90" s="37" t="s">
        <v>12</v>
      </c>
      <c r="D90" s="38">
        <v>31</v>
      </c>
      <c r="E90" s="39">
        <v>0</v>
      </c>
      <c r="F90" s="40">
        <f>D90*E90</f>
        <v>0</v>
      </c>
      <c r="G90" s="10"/>
    </row>
    <row r="91" spans="1:7" s="11" customFormat="1" ht="12.75" x14ac:dyDescent="0.2">
      <c r="A91" s="43" t="s">
        <v>199</v>
      </c>
      <c r="B91" s="41" t="s">
        <v>89</v>
      </c>
      <c r="C91" s="37" t="s">
        <v>12</v>
      </c>
      <c r="D91" s="38">
        <v>51</v>
      </c>
      <c r="E91" s="39">
        <v>0</v>
      </c>
      <c r="F91" s="40">
        <f>D91*E91</f>
        <v>0</v>
      </c>
      <c r="G91" s="10"/>
    </row>
    <row r="92" spans="1:7" s="11" customFormat="1" ht="12.75" x14ac:dyDescent="0.2">
      <c r="A92" s="43" t="s">
        <v>200</v>
      </c>
      <c r="B92" s="41" t="s">
        <v>90</v>
      </c>
      <c r="C92" s="37" t="s">
        <v>13</v>
      </c>
      <c r="D92" s="38">
        <v>1</v>
      </c>
      <c r="E92" s="39">
        <v>0</v>
      </c>
      <c r="F92" s="40">
        <f t="shared" ref="F92:F95" si="2">D92*E92</f>
        <v>0</v>
      </c>
      <c r="G92" s="10"/>
    </row>
    <row r="93" spans="1:7" s="11" customFormat="1" ht="12.75" x14ac:dyDescent="0.2">
      <c r="A93" s="43" t="s">
        <v>201</v>
      </c>
      <c r="B93" s="41" t="s">
        <v>91</v>
      </c>
      <c r="C93" s="37" t="s">
        <v>13</v>
      </c>
      <c r="D93" s="38">
        <v>1</v>
      </c>
      <c r="E93" s="39">
        <v>0</v>
      </c>
      <c r="F93" s="40">
        <f t="shared" si="2"/>
        <v>0</v>
      </c>
      <c r="G93" s="10"/>
    </row>
    <row r="94" spans="1:7" s="11" customFormat="1" ht="12.75" x14ac:dyDescent="0.2">
      <c r="A94" s="43" t="s">
        <v>202</v>
      </c>
      <c r="B94" s="41" t="s">
        <v>92</v>
      </c>
      <c r="C94" s="37" t="s">
        <v>13</v>
      </c>
      <c r="D94" s="38">
        <v>1</v>
      </c>
      <c r="E94" s="39">
        <v>0</v>
      </c>
      <c r="F94" s="40">
        <f t="shared" si="2"/>
        <v>0</v>
      </c>
      <c r="G94" s="10"/>
    </row>
    <row r="95" spans="1:7" s="11" customFormat="1" ht="12.75" x14ac:dyDescent="0.2">
      <c r="A95" s="43" t="s">
        <v>203</v>
      </c>
      <c r="B95" s="41" t="s">
        <v>93</v>
      </c>
      <c r="C95" s="37" t="s">
        <v>13</v>
      </c>
      <c r="D95" s="38">
        <v>1</v>
      </c>
      <c r="E95" s="39">
        <v>0</v>
      </c>
      <c r="F95" s="40">
        <f t="shared" si="2"/>
        <v>0</v>
      </c>
      <c r="G95" s="10"/>
    </row>
    <row r="96" spans="1:7" s="11" customFormat="1" ht="12.75" x14ac:dyDescent="0.2">
      <c r="A96" s="43" t="s">
        <v>204</v>
      </c>
      <c r="B96" s="41" t="s">
        <v>83</v>
      </c>
      <c r="C96" s="37" t="s">
        <v>82</v>
      </c>
      <c r="D96" s="49">
        <v>0.55000000000000004</v>
      </c>
      <c r="E96" s="39">
        <v>0</v>
      </c>
      <c r="F96" s="40">
        <f>E96/100*D96</f>
        <v>0</v>
      </c>
      <c r="G96" s="10"/>
    </row>
    <row r="97" spans="1:7" s="11" customFormat="1" ht="12.75" x14ac:dyDescent="0.2">
      <c r="A97" s="43" t="s">
        <v>205</v>
      </c>
      <c r="B97" s="41" t="s">
        <v>81</v>
      </c>
      <c r="C97" s="37" t="s">
        <v>82</v>
      </c>
      <c r="D97" s="38">
        <v>1.9</v>
      </c>
      <c r="E97" s="39">
        <v>0</v>
      </c>
      <c r="F97" s="40">
        <f>E97/100*D97</f>
        <v>0</v>
      </c>
      <c r="G97" s="10"/>
    </row>
    <row r="98" spans="1:7" s="11" customFormat="1" ht="12.75" x14ac:dyDescent="0.2">
      <c r="A98" s="43"/>
      <c r="B98" s="32" t="s">
        <v>87</v>
      </c>
      <c r="C98" s="37"/>
      <c r="D98" s="38"/>
      <c r="E98" s="39"/>
      <c r="F98" s="47">
        <f>F99+F100+F101+F102+F103+F104+F105+F106+F107+F108+F109</f>
        <v>0</v>
      </c>
      <c r="G98" s="10"/>
    </row>
    <row r="99" spans="1:7" s="11" customFormat="1" ht="12.75" x14ac:dyDescent="0.2">
      <c r="A99" s="43" t="s">
        <v>206</v>
      </c>
      <c r="B99" s="41" t="s">
        <v>95</v>
      </c>
      <c r="C99" s="37" t="s">
        <v>24</v>
      </c>
      <c r="D99" s="38">
        <v>45</v>
      </c>
      <c r="E99" s="39">
        <v>0</v>
      </c>
      <c r="F99" s="40">
        <f>D99*E99</f>
        <v>0</v>
      </c>
      <c r="G99" s="10"/>
    </row>
    <row r="100" spans="1:7" s="11" customFormat="1" ht="12.75" x14ac:dyDescent="0.2">
      <c r="A100" s="43" t="s">
        <v>207</v>
      </c>
      <c r="B100" s="41" t="s">
        <v>96</v>
      </c>
      <c r="C100" s="37" t="s">
        <v>12</v>
      </c>
      <c r="D100" s="38">
        <v>12</v>
      </c>
      <c r="E100" s="39">
        <v>0</v>
      </c>
      <c r="F100" s="40">
        <f t="shared" ref="F100:F103" si="3">D100*E100</f>
        <v>0</v>
      </c>
      <c r="G100" s="10"/>
    </row>
    <row r="101" spans="1:7" s="11" customFormat="1" ht="12.75" x14ac:dyDescent="0.2">
      <c r="A101" s="43" t="s">
        <v>208</v>
      </c>
      <c r="B101" s="41" t="s">
        <v>97</v>
      </c>
      <c r="C101" s="37" t="s">
        <v>98</v>
      </c>
      <c r="D101" s="38">
        <v>6</v>
      </c>
      <c r="E101" s="39">
        <v>0</v>
      </c>
      <c r="F101" s="40">
        <f t="shared" si="3"/>
        <v>0</v>
      </c>
      <c r="G101" s="10"/>
    </row>
    <row r="102" spans="1:7" s="11" customFormat="1" ht="12.75" x14ac:dyDescent="0.2">
      <c r="A102" s="43" t="s">
        <v>209</v>
      </c>
      <c r="B102" s="41" t="s">
        <v>99</v>
      </c>
      <c r="C102" s="37" t="s">
        <v>98</v>
      </c>
      <c r="D102" s="38">
        <v>28</v>
      </c>
      <c r="E102" s="39">
        <v>0</v>
      </c>
      <c r="F102" s="40">
        <f t="shared" si="3"/>
        <v>0</v>
      </c>
      <c r="G102" s="10"/>
    </row>
    <row r="103" spans="1:7" s="11" customFormat="1" ht="12.75" x14ac:dyDescent="0.2">
      <c r="A103" s="43" t="s">
        <v>210</v>
      </c>
      <c r="B103" s="41" t="s">
        <v>115</v>
      </c>
      <c r="C103" s="37" t="s">
        <v>13</v>
      </c>
      <c r="D103" s="38">
        <v>1</v>
      </c>
      <c r="E103" s="39">
        <v>0</v>
      </c>
      <c r="F103" s="40">
        <f t="shared" si="3"/>
        <v>0</v>
      </c>
      <c r="G103" s="10"/>
    </row>
    <row r="104" spans="1:7" s="11" customFormat="1" ht="12.75" x14ac:dyDescent="0.2">
      <c r="A104" s="43" t="s">
        <v>211</v>
      </c>
      <c r="B104" s="41" t="s">
        <v>100</v>
      </c>
      <c r="C104" s="37" t="s">
        <v>13</v>
      </c>
      <c r="D104" s="38">
        <v>1</v>
      </c>
      <c r="E104" s="39">
        <v>0</v>
      </c>
      <c r="F104" s="40">
        <f>D104*E104</f>
        <v>0</v>
      </c>
      <c r="G104" s="10"/>
    </row>
    <row r="105" spans="1:7" s="11" customFormat="1" ht="12.75" x14ac:dyDescent="0.2">
      <c r="A105" s="43" t="s">
        <v>212</v>
      </c>
      <c r="B105" s="41" t="s">
        <v>101</v>
      </c>
      <c r="C105" s="37" t="s">
        <v>98</v>
      </c>
      <c r="D105" s="38">
        <v>6.5</v>
      </c>
      <c r="E105" s="39">
        <v>0</v>
      </c>
      <c r="F105" s="40">
        <f>D105*E105</f>
        <v>0</v>
      </c>
      <c r="G105" s="10"/>
    </row>
    <row r="106" spans="1:7" s="11" customFormat="1" ht="12.75" x14ac:dyDescent="0.2">
      <c r="A106" s="43" t="s">
        <v>213</v>
      </c>
      <c r="B106" s="41" t="s">
        <v>102</v>
      </c>
      <c r="C106" s="37" t="s">
        <v>98</v>
      </c>
      <c r="D106" s="38">
        <v>3.5</v>
      </c>
      <c r="E106" s="39">
        <v>0</v>
      </c>
      <c r="F106" s="40">
        <f t="shared" ref="F106:F108" si="4">D106*E106</f>
        <v>0</v>
      </c>
      <c r="G106" s="10"/>
    </row>
    <row r="107" spans="1:7" s="11" customFormat="1" ht="12.75" x14ac:dyDescent="0.2">
      <c r="A107" s="43" t="s">
        <v>214</v>
      </c>
      <c r="B107" s="41" t="s">
        <v>103</v>
      </c>
      <c r="C107" s="37" t="s">
        <v>104</v>
      </c>
      <c r="D107" s="38">
        <v>11.5</v>
      </c>
      <c r="E107" s="39">
        <v>0</v>
      </c>
      <c r="F107" s="40">
        <f t="shared" si="4"/>
        <v>0</v>
      </c>
      <c r="G107" s="10"/>
    </row>
    <row r="108" spans="1:7" s="11" customFormat="1" ht="12.75" x14ac:dyDescent="0.2">
      <c r="A108" s="43" t="s">
        <v>215</v>
      </c>
      <c r="B108" s="41" t="s">
        <v>105</v>
      </c>
      <c r="C108" s="37" t="s">
        <v>13</v>
      </c>
      <c r="D108" s="38">
        <v>1</v>
      </c>
      <c r="E108" s="39">
        <v>0</v>
      </c>
      <c r="F108" s="40">
        <f t="shared" si="4"/>
        <v>0</v>
      </c>
      <c r="G108" s="10"/>
    </row>
    <row r="109" spans="1:7" s="11" customFormat="1" ht="12.75" x14ac:dyDescent="0.2">
      <c r="A109" s="43" t="s">
        <v>120</v>
      </c>
      <c r="B109" s="41" t="s">
        <v>81</v>
      </c>
      <c r="C109" s="37" t="s">
        <v>82</v>
      </c>
      <c r="D109" s="38">
        <v>1.9</v>
      </c>
      <c r="E109" s="39">
        <v>0</v>
      </c>
      <c r="F109" s="40">
        <f>E109/100*D109</f>
        <v>0</v>
      </c>
      <c r="G109" s="10"/>
    </row>
    <row r="110" spans="1:7" s="11" customFormat="1" ht="12.75" x14ac:dyDescent="0.2">
      <c r="A110" s="43"/>
      <c r="B110" s="32" t="s">
        <v>94</v>
      </c>
      <c r="C110" s="37"/>
      <c r="D110" s="38"/>
      <c r="E110" s="39"/>
      <c r="F110" s="47">
        <f>F111+F112+F113+F114+F115</f>
        <v>0</v>
      </c>
      <c r="G110" s="10"/>
    </row>
    <row r="111" spans="1:7" s="11" customFormat="1" ht="12.75" x14ac:dyDescent="0.2">
      <c r="A111" s="43" t="s">
        <v>216</v>
      </c>
      <c r="B111" s="50" t="s">
        <v>107</v>
      </c>
      <c r="C111" s="37" t="s">
        <v>13</v>
      </c>
      <c r="D111" s="38">
        <v>1</v>
      </c>
      <c r="E111" s="39">
        <v>0</v>
      </c>
      <c r="F111" s="40">
        <f>D111*E111</f>
        <v>0</v>
      </c>
      <c r="G111" s="10"/>
    </row>
    <row r="112" spans="1:7" s="11" customFormat="1" ht="12.75" x14ac:dyDescent="0.2">
      <c r="A112" s="43" t="s">
        <v>217</v>
      </c>
      <c r="B112" s="50" t="s">
        <v>108</v>
      </c>
      <c r="C112" s="37" t="s">
        <v>13</v>
      </c>
      <c r="D112" s="38">
        <v>1</v>
      </c>
      <c r="E112" s="39">
        <v>0</v>
      </c>
      <c r="F112" s="40">
        <f t="shared" ref="F112:F115" si="5">D112*E112</f>
        <v>0</v>
      </c>
      <c r="G112" s="10"/>
    </row>
    <row r="113" spans="1:7" s="11" customFormat="1" ht="12.75" x14ac:dyDescent="0.2">
      <c r="A113" s="43" t="s">
        <v>218</v>
      </c>
      <c r="B113" s="50" t="s">
        <v>109</v>
      </c>
      <c r="C113" s="37" t="s">
        <v>13</v>
      </c>
      <c r="D113" s="38">
        <v>1</v>
      </c>
      <c r="E113" s="39">
        <v>0</v>
      </c>
      <c r="F113" s="40">
        <f t="shared" si="5"/>
        <v>0</v>
      </c>
      <c r="G113" s="10"/>
    </row>
    <row r="114" spans="1:7" s="11" customFormat="1" ht="12.75" x14ac:dyDescent="0.2">
      <c r="A114" s="43" t="s">
        <v>219</v>
      </c>
      <c r="B114" s="50" t="s">
        <v>110</v>
      </c>
      <c r="C114" s="37" t="s">
        <v>13</v>
      </c>
      <c r="D114" s="38">
        <v>1</v>
      </c>
      <c r="E114" s="39">
        <v>0</v>
      </c>
      <c r="F114" s="40">
        <f t="shared" si="5"/>
        <v>0</v>
      </c>
      <c r="G114" s="10"/>
    </row>
    <row r="115" spans="1:7" s="11" customFormat="1" ht="12.75" x14ac:dyDescent="0.2">
      <c r="A115" s="43" t="s">
        <v>220</v>
      </c>
      <c r="B115" s="50" t="s">
        <v>111</v>
      </c>
      <c r="C115" s="37" t="s">
        <v>13</v>
      </c>
      <c r="D115" s="38">
        <v>1</v>
      </c>
      <c r="E115" s="39">
        <v>0</v>
      </c>
      <c r="F115" s="40">
        <f t="shared" si="5"/>
        <v>0</v>
      </c>
      <c r="G115" s="10"/>
    </row>
    <row r="116" spans="1:7" s="11" customFormat="1" ht="13.5" thickBot="1" x14ac:dyDescent="0.25">
      <c r="A116" s="51" t="s">
        <v>221</v>
      </c>
      <c r="B116" s="52" t="s">
        <v>112</v>
      </c>
      <c r="C116" s="53" t="s">
        <v>82</v>
      </c>
      <c r="D116" s="54">
        <v>2.5</v>
      </c>
      <c r="E116" s="55">
        <v>0</v>
      </c>
      <c r="F116" s="56">
        <f>E116/100*D116</f>
        <v>0</v>
      </c>
      <c r="G116" s="10"/>
    </row>
    <row r="117" spans="1:7" s="11" customFormat="1" ht="18" customHeight="1" thickBot="1" x14ac:dyDescent="0.25">
      <c r="A117" s="57"/>
      <c r="B117" s="58" t="s">
        <v>114</v>
      </c>
      <c r="C117" s="59"/>
      <c r="D117" s="60"/>
      <c r="E117" s="61"/>
      <c r="F117" s="62">
        <f>F116+F110+F98+F89+F80+F49+F19+F4</f>
        <v>0</v>
      </c>
      <c r="G117" s="10"/>
    </row>
    <row r="118" spans="1:7" s="11" customFormat="1" ht="15" customHeight="1" x14ac:dyDescent="0.2">
      <c r="A118" s="44"/>
      <c r="B118" s="28"/>
      <c r="C118" s="29"/>
      <c r="D118" s="30"/>
      <c r="E118" s="31"/>
      <c r="F118" s="27"/>
      <c r="G118" s="10"/>
    </row>
    <row r="119" spans="1:7" s="11" customFormat="1" ht="15" customHeight="1" x14ac:dyDescent="0.2">
      <c r="A119" s="45"/>
      <c r="B119" s="16"/>
      <c r="C119" s="12"/>
      <c r="D119" s="13"/>
      <c r="E119" s="14"/>
      <c r="F119" s="9"/>
      <c r="G119" s="10"/>
    </row>
    <row r="120" spans="1:7" s="11" customFormat="1" ht="15" customHeight="1" x14ac:dyDescent="0.2">
      <c r="A120" s="45"/>
      <c r="B120" s="16"/>
      <c r="C120" s="12"/>
      <c r="D120" s="13"/>
      <c r="E120" s="14"/>
      <c r="F120" s="9"/>
      <c r="G120" s="10"/>
    </row>
    <row r="121" spans="1:7" s="11" customFormat="1" ht="15" customHeight="1" x14ac:dyDescent="0.2">
      <c r="A121" s="45"/>
      <c r="B121" s="16"/>
      <c r="C121" s="12"/>
      <c r="D121" s="13"/>
      <c r="E121" s="14"/>
      <c r="F121" s="9"/>
      <c r="G121" s="10"/>
    </row>
    <row r="122" spans="1:7" s="11" customFormat="1" ht="15" customHeight="1" x14ac:dyDescent="0.2">
      <c r="A122" s="45"/>
      <c r="B122" s="16"/>
      <c r="C122" s="12"/>
      <c r="D122" s="13"/>
      <c r="E122" s="14"/>
      <c r="F122" s="9"/>
      <c r="G122" s="10"/>
    </row>
    <row r="123" spans="1:7" s="11" customFormat="1" ht="15" customHeight="1" x14ac:dyDescent="0.2">
      <c r="A123" s="45"/>
      <c r="B123" s="16"/>
      <c r="C123" s="12"/>
      <c r="D123" s="13"/>
      <c r="E123" s="14"/>
      <c r="F123" s="9"/>
      <c r="G123" s="10"/>
    </row>
    <row r="124" spans="1:7" s="11" customFormat="1" ht="15" customHeight="1" x14ac:dyDescent="0.2">
      <c r="A124" s="45"/>
      <c r="B124" s="16"/>
      <c r="C124" s="12"/>
      <c r="D124" s="13"/>
      <c r="E124" s="14"/>
      <c r="F124" s="9"/>
      <c r="G124" s="10"/>
    </row>
    <row r="125" spans="1:7" s="11" customFormat="1" ht="15" customHeight="1" x14ac:dyDescent="0.2">
      <c r="A125" s="45"/>
      <c r="B125" s="16"/>
      <c r="C125" s="12"/>
      <c r="D125" s="13"/>
      <c r="E125" s="14"/>
      <c r="F125" s="9"/>
      <c r="G125" s="10"/>
    </row>
    <row r="126" spans="1:7" s="11" customFormat="1" ht="15" customHeight="1" x14ac:dyDescent="0.2">
      <c r="A126" s="45"/>
      <c r="B126" s="16"/>
      <c r="C126" s="12"/>
      <c r="D126" s="13"/>
      <c r="E126" s="14"/>
      <c r="F126" s="9"/>
      <c r="G126" s="10"/>
    </row>
    <row r="127" spans="1:7" s="11" customFormat="1" ht="15" customHeight="1" x14ac:dyDescent="0.2">
      <c r="A127" s="45"/>
      <c r="B127" s="16"/>
      <c r="C127" s="12"/>
      <c r="D127" s="13"/>
      <c r="E127" s="14"/>
      <c r="F127" s="9"/>
      <c r="G127" s="10"/>
    </row>
    <row r="128" spans="1:7" s="11" customFormat="1" ht="15" customHeight="1" x14ac:dyDescent="0.2">
      <c r="A128" s="45"/>
      <c r="B128" s="16"/>
      <c r="C128" s="12"/>
      <c r="D128" s="13"/>
      <c r="E128" s="14"/>
      <c r="F128" s="9"/>
      <c r="G128" s="10"/>
    </row>
    <row r="129" spans="1:7" s="11" customFormat="1" ht="15" customHeight="1" x14ac:dyDescent="0.2">
      <c r="A129" s="45"/>
      <c r="B129" s="16"/>
      <c r="C129" s="12"/>
      <c r="D129" s="13"/>
      <c r="E129" s="14"/>
      <c r="F129" s="9"/>
      <c r="G129" s="10"/>
    </row>
    <row r="130" spans="1:7" s="11" customFormat="1" ht="15" customHeight="1" x14ac:dyDescent="0.2">
      <c r="A130" s="45"/>
      <c r="B130" s="16"/>
      <c r="C130" s="12"/>
      <c r="D130" s="13"/>
      <c r="E130" s="14"/>
      <c r="F130" s="9"/>
      <c r="G130" s="10"/>
    </row>
    <row r="131" spans="1:7" s="11" customFormat="1" ht="15" customHeight="1" x14ac:dyDescent="0.2">
      <c r="A131" s="45"/>
      <c r="B131" s="16"/>
      <c r="C131" s="12"/>
      <c r="D131" s="13"/>
      <c r="E131" s="14"/>
      <c r="F131" s="9"/>
      <c r="G131" s="10"/>
    </row>
    <row r="132" spans="1:7" s="11" customFormat="1" ht="15" customHeight="1" x14ac:dyDescent="0.2">
      <c r="A132" s="45"/>
      <c r="B132" s="16"/>
      <c r="C132" s="12"/>
      <c r="D132" s="13"/>
      <c r="E132" s="14"/>
      <c r="F132" s="9"/>
      <c r="G132" s="10"/>
    </row>
    <row r="133" spans="1:7" s="11" customFormat="1" ht="15" customHeight="1" x14ac:dyDescent="0.2">
      <c r="A133" s="45"/>
      <c r="B133" s="16"/>
      <c r="C133" s="12"/>
      <c r="D133" s="13"/>
      <c r="E133" s="14"/>
      <c r="F133" s="9"/>
      <c r="G133" s="10"/>
    </row>
    <row r="134" spans="1:7" s="11" customFormat="1" ht="15" customHeight="1" x14ac:dyDescent="0.2">
      <c r="A134" s="45"/>
      <c r="B134" s="16"/>
      <c r="C134" s="12"/>
      <c r="D134" s="13"/>
      <c r="E134" s="14"/>
      <c r="F134" s="9"/>
      <c r="G134" s="10"/>
    </row>
    <row r="135" spans="1:7" s="11" customFormat="1" ht="15" customHeight="1" x14ac:dyDescent="0.2">
      <c r="A135" s="45"/>
      <c r="B135" s="16"/>
      <c r="C135" s="12"/>
      <c r="D135" s="13"/>
      <c r="E135" s="14"/>
      <c r="F135" s="9"/>
      <c r="G135" s="10"/>
    </row>
    <row r="136" spans="1:7" s="11" customFormat="1" ht="15" customHeight="1" x14ac:dyDescent="0.2">
      <c r="A136" s="45"/>
      <c r="B136" s="16"/>
      <c r="C136" s="12"/>
      <c r="D136" s="13"/>
      <c r="E136" s="14"/>
      <c r="F136" s="9"/>
      <c r="G136" s="10"/>
    </row>
    <row r="137" spans="1:7" s="11" customFormat="1" ht="15" customHeight="1" x14ac:dyDescent="0.2">
      <c r="A137" s="45"/>
      <c r="B137" s="16"/>
      <c r="C137" s="12"/>
      <c r="D137" s="13"/>
      <c r="E137" s="14"/>
      <c r="F137" s="9"/>
      <c r="G137" s="10"/>
    </row>
    <row r="138" spans="1:7" s="11" customFormat="1" ht="15" customHeight="1" x14ac:dyDescent="0.2">
      <c r="A138" s="45"/>
      <c r="B138" s="16"/>
      <c r="C138" s="12"/>
      <c r="D138" s="13"/>
      <c r="E138" s="14"/>
      <c r="F138" s="9"/>
      <c r="G138" s="10"/>
    </row>
    <row r="139" spans="1:7" s="11" customFormat="1" ht="15" customHeight="1" x14ac:dyDescent="0.2">
      <c r="A139" s="45"/>
      <c r="B139" s="16"/>
      <c r="C139" s="12"/>
      <c r="D139" s="13"/>
      <c r="E139" s="14"/>
      <c r="F139" s="9"/>
      <c r="G139" s="10"/>
    </row>
    <row r="140" spans="1:7" s="11" customFormat="1" ht="15" customHeight="1" x14ac:dyDescent="0.2">
      <c r="A140" s="45"/>
      <c r="B140" s="16"/>
      <c r="C140" s="12"/>
      <c r="D140" s="13"/>
      <c r="E140" s="14"/>
      <c r="F140" s="9"/>
      <c r="G140" s="10"/>
    </row>
    <row r="141" spans="1:7" s="11" customFormat="1" ht="15" customHeight="1" x14ac:dyDescent="0.2">
      <c r="A141" s="45"/>
      <c r="B141" s="16"/>
      <c r="C141" s="12"/>
      <c r="D141" s="13"/>
      <c r="E141" s="14"/>
      <c r="F141" s="9"/>
      <c r="G141" s="10"/>
    </row>
    <row r="142" spans="1:7" s="11" customFormat="1" ht="15" customHeight="1" x14ac:dyDescent="0.2">
      <c r="A142" s="45"/>
      <c r="B142" s="16"/>
      <c r="C142" s="12"/>
      <c r="D142" s="13"/>
      <c r="E142" s="14"/>
      <c r="F142" s="9"/>
      <c r="G142" s="10"/>
    </row>
    <row r="143" spans="1:7" s="11" customFormat="1" ht="15" customHeight="1" x14ac:dyDescent="0.2">
      <c r="A143" s="45"/>
      <c r="B143" s="16"/>
      <c r="C143" s="12"/>
      <c r="D143" s="13"/>
      <c r="E143" s="14"/>
      <c r="F143" s="9"/>
      <c r="G143" s="10"/>
    </row>
    <row r="144" spans="1:7" s="11" customFormat="1" ht="15" customHeight="1" x14ac:dyDescent="0.2">
      <c r="A144" s="45"/>
      <c r="B144" s="16"/>
      <c r="C144" s="12"/>
      <c r="D144" s="13"/>
      <c r="E144" s="14"/>
      <c r="F144" s="9"/>
      <c r="G144" s="10"/>
    </row>
    <row r="145" spans="1:7" s="11" customFormat="1" ht="15" customHeight="1" x14ac:dyDescent="0.2">
      <c r="A145" s="45"/>
      <c r="B145" s="16"/>
      <c r="C145" s="12"/>
      <c r="D145" s="13"/>
      <c r="E145" s="14"/>
      <c r="F145" s="9"/>
      <c r="G145" s="10"/>
    </row>
    <row r="146" spans="1:7" s="11" customFormat="1" ht="15" customHeight="1" x14ac:dyDescent="0.2">
      <c r="A146" s="45"/>
      <c r="B146" s="16"/>
      <c r="C146" s="12"/>
      <c r="D146" s="13"/>
      <c r="E146" s="14"/>
      <c r="F146" s="9"/>
      <c r="G146" s="10"/>
    </row>
    <row r="147" spans="1:7" s="11" customFormat="1" ht="15" customHeight="1" x14ac:dyDescent="0.2">
      <c r="A147" s="45"/>
      <c r="B147" s="16"/>
      <c r="C147" s="12"/>
      <c r="D147" s="13"/>
      <c r="E147" s="14"/>
      <c r="F147" s="9"/>
      <c r="G147" s="10"/>
    </row>
    <row r="148" spans="1:7" s="11" customFormat="1" ht="15" customHeight="1" x14ac:dyDescent="0.2">
      <c r="A148" s="45"/>
      <c r="B148" s="16"/>
      <c r="C148" s="12"/>
      <c r="D148" s="13"/>
      <c r="E148" s="14"/>
      <c r="F148" s="9"/>
      <c r="G148" s="10"/>
    </row>
    <row r="149" spans="1:7" s="11" customFormat="1" ht="15" customHeight="1" x14ac:dyDescent="0.2">
      <c r="A149" s="45"/>
      <c r="B149" s="16"/>
      <c r="C149" s="12"/>
      <c r="D149" s="13"/>
      <c r="E149" s="14"/>
      <c r="F149" s="9"/>
      <c r="G149" s="10"/>
    </row>
    <row r="150" spans="1:7" s="11" customFormat="1" ht="15" customHeight="1" x14ac:dyDescent="0.2">
      <c r="A150" s="45"/>
      <c r="B150" s="16"/>
      <c r="C150" s="12"/>
      <c r="D150" s="13"/>
      <c r="E150" s="14"/>
      <c r="F150" s="9"/>
      <c r="G150" s="10"/>
    </row>
    <row r="151" spans="1:7" s="11" customFormat="1" ht="15" customHeight="1" x14ac:dyDescent="0.2">
      <c r="A151" s="45"/>
      <c r="B151" s="16"/>
      <c r="C151" s="12"/>
      <c r="D151" s="13"/>
      <c r="E151" s="14"/>
      <c r="F151" s="9"/>
      <c r="G151" s="10"/>
    </row>
    <row r="152" spans="1:7" s="11" customFormat="1" ht="15" customHeight="1" x14ac:dyDescent="0.2">
      <c r="A152" s="45"/>
      <c r="B152" s="16"/>
      <c r="C152" s="12"/>
      <c r="D152" s="13"/>
      <c r="E152" s="14"/>
      <c r="F152" s="9"/>
      <c r="G152" s="10"/>
    </row>
    <row r="153" spans="1:7" s="11" customFormat="1" ht="15" customHeight="1" x14ac:dyDescent="0.2">
      <c r="A153" s="45"/>
      <c r="B153" s="16"/>
      <c r="C153" s="12"/>
      <c r="D153" s="13"/>
      <c r="E153" s="14"/>
      <c r="F153" s="9"/>
      <c r="G153" s="10"/>
    </row>
    <row r="154" spans="1:7" s="11" customFormat="1" ht="15" customHeight="1" x14ac:dyDescent="0.2">
      <c r="A154" s="45"/>
      <c r="B154" s="16"/>
      <c r="C154" s="12"/>
      <c r="D154" s="13"/>
      <c r="E154" s="14"/>
      <c r="F154" s="9"/>
      <c r="G154" s="10"/>
    </row>
    <row r="155" spans="1:7" s="11" customFormat="1" ht="15" customHeight="1" x14ac:dyDescent="0.2">
      <c r="A155" s="45"/>
      <c r="B155" s="16"/>
      <c r="C155" s="12"/>
      <c r="D155" s="13"/>
      <c r="E155" s="14"/>
      <c r="F155" s="9"/>
      <c r="G155" s="10"/>
    </row>
    <row r="156" spans="1:7" s="11" customFormat="1" ht="15" customHeight="1" x14ac:dyDescent="0.2">
      <c r="A156" s="45"/>
      <c r="B156" s="16"/>
      <c r="C156" s="12"/>
      <c r="D156" s="13"/>
      <c r="E156" s="14"/>
      <c r="F156" s="9"/>
      <c r="G156" s="10"/>
    </row>
    <row r="157" spans="1:7" s="11" customFormat="1" ht="15" customHeight="1" x14ac:dyDescent="0.2">
      <c r="A157" s="45"/>
      <c r="B157" s="16"/>
      <c r="C157" s="12"/>
      <c r="D157" s="13"/>
      <c r="E157" s="14"/>
      <c r="F157" s="9"/>
      <c r="G157" s="10"/>
    </row>
    <row r="158" spans="1:7" s="11" customFormat="1" ht="15" customHeight="1" x14ac:dyDescent="0.2">
      <c r="A158" s="45"/>
      <c r="B158" s="16"/>
      <c r="C158" s="12"/>
      <c r="D158" s="13"/>
      <c r="E158" s="14"/>
      <c r="F158" s="9"/>
      <c r="G158" s="10"/>
    </row>
    <row r="159" spans="1:7" s="11" customFormat="1" ht="15" customHeight="1" x14ac:dyDescent="0.2">
      <c r="A159" s="45"/>
      <c r="B159" s="16"/>
      <c r="C159" s="12"/>
      <c r="D159" s="13"/>
      <c r="E159" s="14"/>
      <c r="F159" s="9"/>
      <c r="G159" s="10"/>
    </row>
    <row r="160" spans="1:7" s="11" customFormat="1" ht="15" customHeight="1" x14ac:dyDescent="0.2">
      <c r="A160" s="45"/>
      <c r="B160" s="16"/>
      <c r="C160" s="12"/>
      <c r="D160" s="13"/>
      <c r="E160" s="14"/>
      <c r="F160" s="9"/>
      <c r="G160" s="10"/>
    </row>
    <row r="161" spans="1:7" s="11" customFormat="1" ht="15" customHeight="1" x14ac:dyDescent="0.2">
      <c r="A161" s="45"/>
      <c r="B161" s="16"/>
      <c r="C161" s="12"/>
      <c r="D161" s="13"/>
      <c r="E161" s="14"/>
      <c r="F161" s="9"/>
      <c r="G161" s="10"/>
    </row>
    <row r="162" spans="1:7" s="11" customFormat="1" ht="15" customHeight="1" x14ac:dyDescent="0.2">
      <c r="A162" s="45"/>
      <c r="B162" s="16"/>
      <c r="C162" s="12"/>
      <c r="D162" s="13"/>
      <c r="E162" s="14"/>
      <c r="F162" s="9"/>
      <c r="G162" s="10"/>
    </row>
    <row r="163" spans="1:7" s="11" customFormat="1" ht="15" customHeight="1" x14ac:dyDescent="0.2">
      <c r="A163" s="45"/>
      <c r="B163" s="16"/>
      <c r="C163" s="12"/>
      <c r="D163" s="13"/>
      <c r="E163" s="14"/>
      <c r="F163" s="9"/>
      <c r="G163" s="10"/>
    </row>
    <row r="164" spans="1:7" s="11" customFormat="1" ht="15" customHeight="1" x14ac:dyDescent="0.2">
      <c r="A164" s="45"/>
      <c r="B164" s="16"/>
      <c r="C164" s="12"/>
      <c r="D164" s="13"/>
      <c r="E164" s="14"/>
      <c r="F164" s="9"/>
      <c r="G164" s="10"/>
    </row>
    <row r="165" spans="1:7" s="11" customFormat="1" ht="15" customHeight="1" x14ac:dyDescent="0.2">
      <c r="A165" s="45"/>
      <c r="B165" s="16"/>
      <c r="C165" s="12"/>
      <c r="D165" s="13"/>
      <c r="E165" s="14"/>
      <c r="F165" s="9"/>
      <c r="G165" s="10"/>
    </row>
    <row r="166" spans="1:7" s="11" customFormat="1" ht="15" customHeight="1" x14ac:dyDescent="0.2">
      <c r="A166" s="45"/>
      <c r="B166" s="16"/>
      <c r="C166" s="12"/>
      <c r="D166" s="13"/>
      <c r="E166" s="14"/>
      <c r="F166" s="9"/>
      <c r="G166" s="10"/>
    </row>
    <row r="167" spans="1:7" s="11" customFormat="1" ht="15" customHeight="1" x14ac:dyDescent="0.2">
      <c r="A167" s="45"/>
      <c r="B167" s="16"/>
      <c r="C167" s="12"/>
      <c r="D167" s="13"/>
      <c r="E167" s="14"/>
      <c r="F167" s="9"/>
      <c r="G167" s="10"/>
    </row>
    <row r="168" spans="1:7" s="11" customFormat="1" ht="15" customHeight="1" x14ac:dyDescent="0.2">
      <c r="A168" s="45"/>
      <c r="B168" s="16"/>
      <c r="C168" s="12"/>
      <c r="D168" s="13"/>
      <c r="E168" s="14"/>
      <c r="F168" s="9"/>
      <c r="G168" s="10"/>
    </row>
    <row r="169" spans="1:7" s="11" customFormat="1" ht="15" customHeight="1" x14ac:dyDescent="0.2">
      <c r="A169" s="45"/>
      <c r="B169" s="16"/>
      <c r="C169" s="12"/>
      <c r="D169" s="13"/>
      <c r="E169" s="14"/>
      <c r="F169" s="9"/>
      <c r="G169" s="10"/>
    </row>
    <row r="170" spans="1:7" s="11" customFormat="1" ht="15" customHeight="1" x14ac:dyDescent="0.2">
      <c r="A170" s="45"/>
      <c r="B170" s="16"/>
      <c r="C170" s="12"/>
      <c r="D170" s="13"/>
      <c r="E170" s="14"/>
      <c r="F170" s="9"/>
      <c r="G170" s="10"/>
    </row>
    <row r="171" spans="1:7" s="11" customFormat="1" ht="15" customHeight="1" x14ac:dyDescent="0.2">
      <c r="A171" s="45"/>
      <c r="B171" s="16"/>
      <c r="C171" s="12"/>
      <c r="D171" s="13"/>
      <c r="E171" s="14"/>
      <c r="F171" s="9"/>
      <c r="G171" s="10"/>
    </row>
    <row r="172" spans="1:7" s="11" customFormat="1" ht="15" customHeight="1" x14ac:dyDescent="0.2">
      <c r="A172" s="45"/>
      <c r="B172" s="16"/>
      <c r="C172" s="12"/>
      <c r="D172" s="13"/>
      <c r="E172" s="14"/>
      <c r="F172" s="9"/>
      <c r="G172" s="10"/>
    </row>
    <row r="173" spans="1:7" s="11" customFormat="1" ht="15" customHeight="1" x14ac:dyDescent="0.2">
      <c r="A173" s="45"/>
      <c r="B173" s="16"/>
      <c r="C173" s="12"/>
      <c r="D173" s="13"/>
      <c r="E173" s="14"/>
      <c r="F173" s="9"/>
      <c r="G173" s="10"/>
    </row>
    <row r="174" spans="1:7" ht="15" customHeight="1" x14ac:dyDescent="0.25">
      <c r="A174" s="45"/>
      <c r="B174" s="16"/>
      <c r="C174" s="12"/>
      <c r="D174" s="13"/>
      <c r="E174" s="14"/>
      <c r="F174" s="9"/>
      <c r="G174" s="10"/>
    </row>
    <row r="175" spans="1:7" ht="15" customHeight="1" x14ac:dyDescent="0.25">
      <c r="A175" s="45"/>
      <c r="B175" s="16"/>
      <c r="C175" s="12"/>
      <c r="D175" s="13"/>
      <c r="E175" s="14"/>
      <c r="F175" s="9"/>
      <c r="G175" s="10"/>
    </row>
    <row r="176" spans="1:7" ht="15" customHeight="1" x14ac:dyDescent="0.25">
      <c r="A176" s="45"/>
      <c r="B176" s="16"/>
      <c r="C176" s="12"/>
      <c r="D176" s="13"/>
      <c r="E176" s="14"/>
      <c r="F176" s="9"/>
      <c r="G176" s="10"/>
    </row>
    <row r="177" spans="1:7" ht="15" customHeight="1" x14ac:dyDescent="0.25">
      <c r="A177" s="45"/>
      <c r="B177" s="16"/>
      <c r="C177" s="12"/>
      <c r="D177" s="13"/>
      <c r="E177" s="14"/>
      <c r="F177" s="9"/>
      <c r="G177" s="10"/>
    </row>
    <row r="178" spans="1:7" ht="15" customHeight="1" x14ac:dyDescent="0.25">
      <c r="A178" s="45"/>
      <c r="B178" s="16"/>
      <c r="C178" s="12"/>
      <c r="D178" s="13"/>
      <c r="E178" s="14"/>
      <c r="F178" s="9"/>
      <c r="G178" s="10"/>
    </row>
    <row r="179" spans="1:7" ht="15" customHeight="1" x14ac:dyDescent="0.25">
      <c r="A179" s="45"/>
      <c r="B179" s="16"/>
      <c r="C179" s="12"/>
      <c r="D179" s="13"/>
      <c r="E179" s="14"/>
      <c r="F179" s="9"/>
      <c r="G179" s="10"/>
    </row>
    <row r="180" spans="1:7" ht="15" customHeight="1" x14ac:dyDescent="0.25">
      <c r="A180" s="45"/>
      <c r="B180" s="16"/>
      <c r="C180" s="12"/>
      <c r="D180" s="13"/>
      <c r="E180" s="14"/>
      <c r="F180" s="9"/>
      <c r="G180" s="10"/>
    </row>
    <row r="181" spans="1:7" ht="15" customHeight="1" x14ac:dyDescent="0.25">
      <c r="A181" s="45"/>
      <c r="B181" s="16"/>
      <c r="C181" s="12"/>
      <c r="D181" s="13"/>
      <c r="E181" s="14"/>
      <c r="F181" s="9"/>
      <c r="G181" s="10"/>
    </row>
    <row r="182" spans="1:7" ht="15" customHeight="1" x14ac:dyDescent="0.25">
      <c r="A182" s="45"/>
      <c r="B182" s="16"/>
      <c r="C182" s="12"/>
      <c r="D182" s="13"/>
      <c r="E182" s="14"/>
      <c r="F182" s="9"/>
      <c r="G182" s="10"/>
    </row>
    <row r="183" spans="1:7" ht="15" customHeight="1" x14ac:dyDescent="0.25">
      <c r="A183" s="45"/>
      <c r="B183" s="16"/>
      <c r="C183" s="12"/>
      <c r="D183" s="13"/>
      <c r="E183" s="14"/>
      <c r="F183" s="9"/>
      <c r="G183" s="10"/>
    </row>
    <row r="184" spans="1:7" ht="15" customHeight="1" x14ac:dyDescent="0.25">
      <c r="A184" s="45"/>
      <c r="B184" s="16"/>
      <c r="C184" s="12"/>
      <c r="D184" s="13"/>
      <c r="E184" s="14"/>
      <c r="F184" s="9"/>
      <c r="G184" s="10"/>
    </row>
    <row r="185" spans="1:7" ht="15" customHeight="1" x14ac:dyDescent="0.25">
      <c r="A185" s="45"/>
      <c r="B185" s="16"/>
      <c r="C185" s="12"/>
      <c r="D185" s="13"/>
      <c r="E185" s="14"/>
      <c r="F185" s="9"/>
      <c r="G185" s="10"/>
    </row>
    <row r="186" spans="1:7" ht="15" customHeight="1" x14ac:dyDescent="0.25">
      <c r="A186" s="45"/>
      <c r="B186" s="16"/>
      <c r="C186" s="12"/>
      <c r="D186" s="13"/>
      <c r="E186" s="14"/>
      <c r="F186" s="9"/>
      <c r="G186" s="10"/>
    </row>
    <row r="187" spans="1:7" ht="15" customHeight="1" x14ac:dyDescent="0.25">
      <c r="A187" s="45"/>
      <c r="B187" s="16"/>
      <c r="C187" s="12"/>
      <c r="D187" s="13"/>
      <c r="E187" s="14"/>
      <c r="F187" s="9"/>
      <c r="G187" s="10"/>
    </row>
    <row r="188" spans="1:7" ht="15" customHeight="1" x14ac:dyDescent="0.25">
      <c r="A188" s="45"/>
      <c r="B188" s="16"/>
      <c r="C188" s="12"/>
      <c r="D188" s="13"/>
      <c r="E188" s="14"/>
      <c r="F188" s="9"/>
      <c r="G188" s="10"/>
    </row>
    <row r="189" spans="1:7" ht="15" customHeight="1" x14ac:dyDescent="0.25">
      <c r="A189" s="45"/>
      <c r="B189" s="16"/>
      <c r="C189" s="12"/>
      <c r="D189" s="13"/>
      <c r="E189" s="14"/>
      <c r="F189" s="9"/>
      <c r="G189" s="10"/>
    </row>
    <row r="190" spans="1:7" ht="15" customHeight="1" x14ac:dyDescent="0.25">
      <c r="A190" s="45"/>
      <c r="B190" s="16"/>
      <c r="C190" s="12"/>
      <c r="D190" s="13"/>
      <c r="E190" s="14"/>
      <c r="F190" s="9"/>
      <c r="G190" s="10"/>
    </row>
    <row r="191" spans="1:7" ht="15" customHeight="1" x14ac:dyDescent="0.25">
      <c r="A191" s="45"/>
      <c r="B191" s="16"/>
      <c r="C191" s="12"/>
      <c r="D191" s="13"/>
      <c r="E191" s="14"/>
      <c r="F191" s="9"/>
      <c r="G191" s="10"/>
    </row>
    <row r="192" spans="1:7" ht="15" customHeight="1" x14ac:dyDescent="0.25">
      <c r="A192" s="45"/>
      <c r="B192" s="16"/>
      <c r="C192" s="12"/>
      <c r="D192" s="13"/>
      <c r="E192" s="14"/>
      <c r="F192" s="9"/>
      <c r="G192" s="10"/>
    </row>
    <row r="193" spans="1:7" ht="15" customHeight="1" x14ac:dyDescent="0.25">
      <c r="A193" s="45"/>
      <c r="B193" s="16"/>
      <c r="C193" s="12"/>
      <c r="D193" s="13"/>
      <c r="E193" s="14"/>
      <c r="F193" s="9"/>
      <c r="G193" s="10"/>
    </row>
    <row r="194" spans="1:7" ht="15" customHeight="1" x14ac:dyDescent="0.25">
      <c r="A194" s="45"/>
      <c r="B194" s="16"/>
      <c r="C194" s="12"/>
      <c r="D194" s="13"/>
      <c r="E194" s="14"/>
      <c r="F194" s="9"/>
      <c r="G194" s="10"/>
    </row>
    <row r="195" spans="1:7" ht="15" customHeight="1" x14ac:dyDescent="0.25">
      <c r="A195" s="45"/>
      <c r="B195" s="16"/>
      <c r="C195" s="12"/>
      <c r="D195" s="13"/>
      <c r="E195" s="14"/>
      <c r="F195" s="9"/>
      <c r="G195" s="10"/>
    </row>
    <row r="196" spans="1:7" ht="15" customHeight="1" x14ac:dyDescent="0.25">
      <c r="A196" s="45"/>
      <c r="B196" s="16"/>
      <c r="C196" s="12"/>
      <c r="D196" s="13"/>
      <c r="E196" s="14"/>
      <c r="F196" s="9"/>
      <c r="G196" s="10"/>
    </row>
    <row r="197" spans="1:7" ht="15" customHeight="1" x14ac:dyDescent="0.25">
      <c r="A197" s="45"/>
      <c r="B197" s="16"/>
      <c r="C197" s="12"/>
      <c r="D197" s="13"/>
      <c r="E197" s="14"/>
      <c r="F197" s="9"/>
      <c r="G197" s="10"/>
    </row>
    <row r="198" spans="1:7" ht="15" customHeight="1" x14ac:dyDescent="0.25">
      <c r="A198" s="45"/>
      <c r="B198" s="16"/>
      <c r="C198" s="12"/>
      <c r="D198" s="13"/>
      <c r="E198" s="14"/>
      <c r="F198" s="9"/>
      <c r="G198" s="10"/>
    </row>
    <row r="199" spans="1:7" ht="15" customHeight="1" x14ac:dyDescent="0.25">
      <c r="A199" s="45"/>
      <c r="B199" s="16"/>
      <c r="C199" s="12"/>
      <c r="D199" s="13"/>
      <c r="E199" s="14"/>
      <c r="F199" s="9"/>
      <c r="G199" s="10"/>
    </row>
    <row r="200" spans="1:7" ht="15" customHeight="1" x14ac:dyDescent="0.25">
      <c r="A200" s="45"/>
      <c r="B200" s="16"/>
      <c r="C200" s="12"/>
      <c r="D200" s="13"/>
      <c r="E200" s="14"/>
      <c r="F200" s="9"/>
      <c r="G200" s="10"/>
    </row>
    <row r="201" spans="1:7" ht="15" customHeight="1" x14ac:dyDescent="0.25">
      <c r="A201" s="45"/>
      <c r="B201" s="16"/>
      <c r="C201" s="12"/>
      <c r="D201" s="13"/>
      <c r="E201" s="18"/>
      <c r="F201" s="9"/>
      <c r="G201" s="10"/>
    </row>
    <row r="202" spans="1:7" ht="15" customHeight="1" x14ac:dyDescent="0.25">
      <c r="A202" s="45"/>
      <c r="B202" s="16"/>
      <c r="C202" s="12"/>
      <c r="D202" s="13"/>
      <c r="E202" s="18"/>
      <c r="F202" s="9"/>
      <c r="G202" s="10"/>
    </row>
    <row r="203" spans="1:7" ht="15" customHeight="1" x14ac:dyDescent="0.25">
      <c r="F203" s="9"/>
    </row>
    <row r="204" spans="1:7" ht="15" customHeight="1" x14ac:dyDescent="0.25">
      <c r="F204" s="9"/>
    </row>
    <row r="205" spans="1:7" ht="15" customHeight="1" x14ac:dyDescent="0.25">
      <c r="F205" s="9"/>
    </row>
    <row r="206" spans="1:7" ht="15" customHeight="1" x14ac:dyDescent="0.25">
      <c r="F206" s="9"/>
    </row>
    <row r="207" spans="1:7" ht="15" customHeight="1" x14ac:dyDescent="0.25">
      <c r="F207" s="9"/>
    </row>
    <row r="208" spans="1:7" ht="15" customHeight="1" x14ac:dyDescent="0.25">
      <c r="F208" s="9"/>
    </row>
    <row r="209" spans="6:6" ht="15" customHeight="1" x14ac:dyDescent="0.25">
      <c r="F209" s="9"/>
    </row>
    <row r="210" spans="6:6" ht="15" customHeight="1" x14ac:dyDescent="0.25">
      <c r="F210" s="9"/>
    </row>
    <row r="211" spans="6:6" ht="15" customHeight="1" x14ac:dyDescent="0.25">
      <c r="F211" s="9"/>
    </row>
    <row r="212" spans="6:6" ht="15" customHeight="1" x14ac:dyDescent="0.25">
      <c r="F212" s="9"/>
    </row>
    <row r="213" spans="6:6" ht="15" customHeight="1" x14ac:dyDescent="0.25">
      <c r="F213" s="9"/>
    </row>
    <row r="214" spans="6:6" ht="15" customHeight="1" x14ac:dyDescent="0.25">
      <c r="F214" s="9"/>
    </row>
    <row r="215" spans="6:6" ht="15" customHeight="1" x14ac:dyDescent="0.25">
      <c r="F215" s="9"/>
    </row>
    <row r="216" spans="6:6" ht="15" customHeight="1" x14ac:dyDescent="0.25">
      <c r="F216" s="9"/>
    </row>
    <row r="217" spans="6:6" ht="15" customHeight="1" x14ac:dyDescent="0.25">
      <c r="F217" s="9"/>
    </row>
    <row r="218" spans="6:6" ht="15" customHeight="1" x14ac:dyDescent="0.25">
      <c r="F218" s="9"/>
    </row>
    <row r="219" spans="6:6" ht="15" customHeight="1" x14ac:dyDescent="0.25">
      <c r="F219" s="9"/>
    </row>
    <row r="220" spans="6:6" ht="15" customHeight="1" x14ac:dyDescent="0.25">
      <c r="F220" s="9"/>
    </row>
    <row r="221" spans="6:6" ht="15" customHeight="1" x14ac:dyDescent="0.25">
      <c r="F221" s="9"/>
    </row>
    <row r="222" spans="6:6" ht="15" customHeight="1" x14ac:dyDescent="0.25">
      <c r="F222" s="9"/>
    </row>
    <row r="223" spans="6:6" ht="15" customHeight="1" x14ac:dyDescent="0.25">
      <c r="F223" s="9"/>
    </row>
    <row r="224" spans="6:6" ht="15" customHeight="1" x14ac:dyDescent="0.25">
      <c r="F224" s="9"/>
    </row>
    <row r="225" spans="6:6" ht="15" customHeight="1" x14ac:dyDescent="0.25">
      <c r="F225" s="9"/>
    </row>
    <row r="226" spans="6:6" ht="15" customHeight="1" x14ac:dyDescent="0.25">
      <c r="F226" s="9"/>
    </row>
    <row r="227" spans="6:6" ht="15" customHeight="1" x14ac:dyDescent="0.25">
      <c r="F227" s="9"/>
    </row>
    <row r="228" spans="6:6" ht="15" customHeight="1" x14ac:dyDescent="0.25">
      <c r="F228" s="9"/>
    </row>
    <row r="229" spans="6:6" ht="15" customHeight="1" x14ac:dyDescent="0.25">
      <c r="F229" s="9"/>
    </row>
    <row r="230" spans="6:6" ht="15" customHeight="1" x14ac:dyDescent="0.25">
      <c r="F230" s="9"/>
    </row>
    <row r="231" spans="6:6" ht="15" customHeight="1" x14ac:dyDescent="0.25">
      <c r="F231" s="9"/>
    </row>
    <row r="232" spans="6:6" ht="15" customHeight="1" x14ac:dyDescent="0.25">
      <c r="F232" s="9"/>
    </row>
    <row r="233" spans="6:6" ht="15" customHeight="1" x14ac:dyDescent="0.25">
      <c r="F233" s="9"/>
    </row>
    <row r="234" spans="6:6" ht="15" customHeight="1" x14ac:dyDescent="0.25">
      <c r="F234" s="9"/>
    </row>
    <row r="235" spans="6:6" ht="15" customHeight="1" x14ac:dyDescent="0.25">
      <c r="F235" s="9"/>
    </row>
    <row r="236" spans="6:6" ht="15" customHeight="1" x14ac:dyDescent="0.25">
      <c r="F236" s="9"/>
    </row>
    <row r="237" spans="6:6" ht="15" customHeight="1" x14ac:dyDescent="0.25">
      <c r="F237" s="9"/>
    </row>
    <row r="238" spans="6:6" ht="15" customHeight="1" x14ac:dyDescent="0.25">
      <c r="F238" s="9"/>
    </row>
    <row r="239" spans="6:6" ht="15" customHeight="1" x14ac:dyDescent="0.25">
      <c r="F239" s="9"/>
    </row>
    <row r="240" spans="6:6" ht="15" customHeight="1" x14ac:dyDescent="0.25">
      <c r="F240" s="9"/>
    </row>
    <row r="241" spans="6:6" ht="15" customHeight="1" x14ac:dyDescent="0.25">
      <c r="F241" s="9"/>
    </row>
    <row r="242" spans="6:6" ht="15" customHeight="1" x14ac:dyDescent="0.25">
      <c r="F242" s="9"/>
    </row>
    <row r="243" spans="6:6" ht="15" customHeight="1" x14ac:dyDescent="0.25">
      <c r="F243" s="9"/>
    </row>
    <row r="244" spans="6:6" ht="15" customHeight="1" x14ac:dyDescent="0.25">
      <c r="F244" s="9"/>
    </row>
    <row r="245" spans="6:6" ht="15" customHeight="1" x14ac:dyDescent="0.25">
      <c r="F245" s="9"/>
    </row>
    <row r="246" spans="6:6" ht="15" customHeight="1" x14ac:dyDescent="0.25">
      <c r="F246" s="9"/>
    </row>
    <row r="247" spans="6:6" ht="15" customHeight="1" x14ac:dyDescent="0.25">
      <c r="F247" s="9"/>
    </row>
    <row r="248" spans="6:6" ht="15" customHeight="1" x14ac:dyDescent="0.25">
      <c r="F248" s="9"/>
    </row>
    <row r="249" spans="6:6" ht="15" customHeight="1" x14ac:dyDescent="0.25">
      <c r="F249" s="9"/>
    </row>
    <row r="250" spans="6:6" ht="15" customHeight="1" x14ac:dyDescent="0.25">
      <c r="F250" s="9"/>
    </row>
    <row r="251" spans="6:6" ht="15" customHeight="1" x14ac:dyDescent="0.25">
      <c r="F251" s="9"/>
    </row>
    <row r="252" spans="6:6" ht="15" customHeight="1" x14ac:dyDescent="0.25">
      <c r="F252" s="9"/>
    </row>
    <row r="253" spans="6:6" ht="15" customHeight="1" x14ac:dyDescent="0.25">
      <c r="F253" s="9"/>
    </row>
    <row r="254" spans="6:6" ht="15" customHeight="1" x14ac:dyDescent="0.25">
      <c r="F254" s="9"/>
    </row>
    <row r="255" spans="6:6" ht="15" customHeight="1" x14ac:dyDescent="0.25">
      <c r="F255" s="9"/>
    </row>
    <row r="256" spans="6:6" ht="15" customHeight="1" x14ac:dyDescent="0.25">
      <c r="F256" s="9"/>
    </row>
    <row r="257" spans="6:6" ht="15" customHeight="1" x14ac:dyDescent="0.25">
      <c r="F257" s="9"/>
    </row>
    <row r="258" spans="6:6" ht="15" customHeight="1" x14ac:dyDescent="0.25">
      <c r="F258" s="9"/>
    </row>
    <row r="259" spans="6:6" ht="15" customHeight="1" x14ac:dyDescent="0.25">
      <c r="F259" s="9"/>
    </row>
    <row r="260" spans="6:6" ht="15" customHeight="1" x14ac:dyDescent="0.25">
      <c r="F260" s="9"/>
    </row>
    <row r="261" spans="6:6" ht="15" customHeight="1" x14ac:dyDescent="0.25">
      <c r="F261" s="9"/>
    </row>
    <row r="262" spans="6:6" ht="15" customHeight="1" x14ac:dyDescent="0.25">
      <c r="F262" s="9"/>
    </row>
    <row r="263" spans="6:6" ht="15" customHeight="1" x14ac:dyDescent="0.25">
      <c r="F263" s="9"/>
    </row>
    <row r="264" spans="6:6" ht="15" customHeight="1" x14ac:dyDescent="0.25">
      <c r="F264" s="9"/>
    </row>
    <row r="265" spans="6:6" ht="15" customHeight="1" x14ac:dyDescent="0.25">
      <c r="F265" s="9"/>
    </row>
    <row r="266" spans="6:6" ht="15" customHeight="1" x14ac:dyDescent="0.25">
      <c r="F266" s="9"/>
    </row>
    <row r="267" spans="6:6" ht="15" customHeight="1" x14ac:dyDescent="0.25">
      <c r="F267" s="9"/>
    </row>
    <row r="268" spans="6:6" ht="15" customHeight="1" x14ac:dyDescent="0.25">
      <c r="F268" s="9"/>
    </row>
    <row r="269" spans="6:6" ht="15" customHeight="1" x14ac:dyDescent="0.25">
      <c r="F269" s="9"/>
    </row>
    <row r="270" spans="6:6" ht="15" customHeight="1" x14ac:dyDescent="0.25">
      <c r="F270" s="9"/>
    </row>
    <row r="271" spans="6:6" ht="15" customHeight="1" x14ac:dyDescent="0.25">
      <c r="F271" s="9"/>
    </row>
    <row r="272" spans="6:6" ht="15" customHeight="1" x14ac:dyDescent="0.25">
      <c r="F272" s="9"/>
    </row>
    <row r="273" spans="6:6" ht="15" customHeight="1" x14ac:dyDescent="0.25">
      <c r="F273" s="9"/>
    </row>
    <row r="274" spans="6:6" ht="15" customHeight="1" x14ac:dyDescent="0.25">
      <c r="F274" s="9"/>
    </row>
    <row r="275" spans="6:6" ht="15" customHeight="1" x14ac:dyDescent="0.25">
      <c r="F275" s="9"/>
    </row>
    <row r="276" spans="6:6" ht="15" customHeight="1" x14ac:dyDescent="0.25">
      <c r="F276" s="9"/>
    </row>
    <row r="277" spans="6:6" ht="15" customHeight="1" x14ac:dyDescent="0.25">
      <c r="F277" s="9"/>
    </row>
    <row r="278" spans="6:6" ht="15" customHeight="1" x14ac:dyDescent="0.25">
      <c r="F278" s="9"/>
    </row>
    <row r="279" spans="6:6" ht="15" customHeight="1" x14ac:dyDescent="0.25">
      <c r="F279" s="9"/>
    </row>
    <row r="280" spans="6:6" ht="15" customHeight="1" x14ac:dyDescent="0.25">
      <c r="F280" s="9"/>
    </row>
    <row r="281" spans="6:6" ht="15" customHeight="1" x14ac:dyDescent="0.25">
      <c r="F281" s="9"/>
    </row>
    <row r="282" spans="6:6" ht="15" customHeight="1" x14ac:dyDescent="0.25">
      <c r="F282" s="9"/>
    </row>
    <row r="283" spans="6:6" ht="15" customHeight="1" x14ac:dyDescent="0.25">
      <c r="F283" s="9"/>
    </row>
    <row r="284" spans="6:6" ht="15" customHeight="1" x14ac:dyDescent="0.25">
      <c r="F284" s="9"/>
    </row>
    <row r="285" spans="6:6" ht="15" customHeight="1" x14ac:dyDescent="0.25"/>
    <row r="286" spans="6:6" ht="15" customHeight="1" x14ac:dyDescent="0.25"/>
    <row r="287" spans="6:6" ht="15" customHeight="1" x14ac:dyDescent="0.25"/>
  </sheetData>
  <sheetProtection selectLockedCells="1" selectUnlockedCells="1"/>
  <mergeCells count="1">
    <mergeCell ref="A2:F2"/>
  </mergeCells>
  <pageMargins left="0.7" right="0.7" top="0.78749999999999998" bottom="0.78749999999999998" header="0.51180555555555551" footer="0.51180555555555551"/>
  <pageSetup scale="96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5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Slepý výkaz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Šmidmajerová Andrea</dc:creator>
  <cp:lastModifiedBy>Šmidmajerová Andrea</cp:lastModifiedBy>
  <cp:lastPrinted>2018-05-28T12:24:11Z</cp:lastPrinted>
  <dcterms:created xsi:type="dcterms:W3CDTF">2013-11-22T11:13:35Z</dcterms:created>
  <dcterms:modified xsi:type="dcterms:W3CDTF">2018-06-18T12:26:39Z</dcterms:modified>
</cp:coreProperties>
</file>